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20" yWindow="-120" windowWidth="29040" windowHeight="15840"/>
  </bookViews>
  <sheets>
    <sheet name="SEA Modeling Inputs&amp;Assumptions"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1" l="1"/>
  <c r="D39" i="1"/>
  <c r="E39" i="1"/>
  <c r="F39" i="1"/>
  <c r="G39" i="1"/>
  <c r="H39" i="1"/>
  <c r="I39" i="1"/>
  <c r="J39" i="1"/>
  <c r="K39" i="1"/>
  <c r="L39" i="1"/>
  <c r="M39" i="1"/>
  <c r="N39" i="1"/>
  <c r="O39" i="1"/>
  <c r="P39" i="1"/>
  <c r="Q39" i="1"/>
  <c r="E58" i="1" l="1"/>
  <c r="F58" i="1"/>
  <c r="G58" i="1"/>
  <c r="H58" i="1"/>
  <c r="I58" i="1"/>
  <c r="J58" i="1"/>
  <c r="K58" i="1"/>
  <c r="L58" i="1"/>
  <c r="M58" i="1"/>
  <c r="N58" i="1"/>
  <c r="O58" i="1"/>
  <c r="P58" i="1"/>
  <c r="Q58" i="1"/>
  <c r="R58" i="1"/>
  <c r="S58" i="1"/>
  <c r="T58" i="1"/>
  <c r="U58" i="1"/>
  <c r="V58" i="1"/>
  <c r="W58" i="1"/>
  <c r="X58" i="1"/>
  <c r="Y58" i="1"/>
  <c r="Z58" i="1"/>
  <c r="D58" i="1"/>
  <c r="C58" i="1"/>
</calcChain>
</file>

<file path=xl/comments1.xml><?xml version="1.0" encoding="utf-8"?>
<comments xmlns="http://schemas.openxmlformats.org/spreadsheetml/2006/main">
  <authors>
    <author>Tobin Armstrong</author>
  </authors>
  <commentList>
    <comment ref="C16" authorId="0">
      <text>
        <r>
          <rPr>
            <b/>
            <sz val="9"/>
            <color indexed="81"/>
            <rFont val="Tahoma"/>
            <family val="2"/>
          </rPr>
          <t>Tobin Armstrong:</t>
        </r>
        <r>
          <rPr>
            <sz val="9"/>
            <color indexed="81"/>
            <rFont val="Tahoma"/>
            <family val="2"/>
          </rPr>
          <t xml:space="preserve">
For 2019 we're using these numbers which match actuals. Prices going forward are a product of our model. </t>
        </r>
      </text>
    </comment>
    <comment ref="C17" authorId="0">
      <text>
        <r>
          <rPr>
            <b/>
            <sz val="9"/>
            <color indexed="81"/>
            <rFont val="Tahoma"/>
            <family val="2"/>
          </rPr>
          <t>Tobin Armstrong:</t>
        </r>
        <r>
          <rPr>
            <sz val="9"/>
            <color indexed="81"/>
            <rFont val="Tahoma"/>
            <family val="2"/>
          </rPr>
          <t xml:space="preserve">
For 2019 we're using these numbers which match actuals. Prices going forward are a product of our model. </t>
        </r>
      </text>
    </comment>
    <comment ref="C18" authorId="0">
      <text>
        <r>
          <rPr>
            <b/>
            <sz val="9"/>
            <color indexed="81"/>
            <rFont val="Tahoma"/>
            <family val="2"/>
          </rPr>
          <t>Tobin Armstrong:</t>
        </r>
        <r>
          <rPr>
            <sz val="9"/>
            <color indexed="81"/>
            <rFont val="Tahoma"/>
            <family val="2"/>
          </rPr>
          <t xml:space="preserve">
For 2019 we're using these numbers which match actuals. Prices going forward are a product of our model. </t>
        </r>
      </text>
    </comment>
    <comment ref="D43" authorId="0">
      <text>
        <r>
          <rPr>
            <b/>
            <sz val="9"/>
            <color indexed="81"/>
            <rFont val="Tahoma"/>
            <family val="2"/>
          </rPr>
          <t>Tobin Armstrong:</t>
        </r>
        <r>
          <rPr>
            <sz val="9"/>
            <color indexed="81"/>
            <rFont val="Tahoma"/>
            <family val="2"/>
          </rPr>
          <t xml:space="preserve">
this incluees a 30% scrub rate, meaning this represents the application of projects that will be built</t>
        </r>
      </text>
    </comment>
    <comment ref="F44" authorId="0">
      <text>
        <r>
          <rPr>
            <b/>
            <sz val="9"/>
            <color indexed="81"/>
            <rFont val="Tahoma"/>
            <family val="2"/>
          </rPr>
          <t>Tobin Armstrong:</t>
        </r>
        <r>
          <rPr>
            <sz val="9"/>
            <color indexed="81"/>
            <rFont val="Tahoma"/>
            <family val="2"/>
          </rPr>
          <t xml:space="preserve">
this is applied to all projects in the pipeline that do not have a more specific de-rate applied. More specific de-rates are applied to projects that have taken an abnormal ammount of time to reach PTO. Details in are in our presentation from SWS1</t>
        </r>
      </text>
    </comment>
    <comment ref="C53" authorId="0">
      <text>
        <r>
          <rPr>
            <b/>
            <sz val="9"/>
            <color indexed="81"/>
            <rFont val="Tahoma"/>
            <family val="2"/>
          </rPr>
          <t>Tobin Armstrong:</t>
        </r>
        <r>
          <rPr>
            <sz val="9"/>
            <color indexed="81"/>
            <rFont val="Tahoma"/>
            <family val="2"/>
          </rPr>
          <t xml:space="preserve">
Actuals per SRP report</t>
        </r>
      </text>
    </comment>
    <comment ref="D53" authorId="0">
      <text>
        <r>
          <rPr>
            <b/>
            <sz val="9"/>
            <color indexed="81"/>
            <rFont val="Tahoma"/>
            <family val="2"/>
          </rPr>
          <t>Tobin Armstrong:</t>
        </r>
        <r>
          <rPr>
            <sz val="9"/>
            <color indexed="81"/>
            <rFont val="Tahoma"/>
            <family val="2"/>
          </rPr>
          <t xml:space="preserve">
Actuals per SRP report</t>
        </r>
      </text>
    </comment>
    <comment ref="E53" authorId="0">
      <text>
        <r>
          <rPr>
            <b/>
            <sz val="9"/>
            <color indexed="81"/>
            <rFont val="Tahoma"/>
            <family val="2"/>
          </rPr>
          <t>Tobin Armstrong:</t>
        </r>
        <r>
          <rPr>
            <sz val="9"/>
            <color indexed="81"/>
            <rFont val="Tahoma"/>
            <family val="2"/>
          </rPr>
          <t xml:space="preserve">
Actuals per SRP report</t>
        </r>
      </text>
    </comment>
    <comment ref="F53" authorId="0">
      <text>
        <r>
          <rPr>
            <b/>
            <sz val="9"/>
            <color indexed="81"/>
            <rFont val="Tahoma"/>
            <family val="2"/>
          </rPr>
          <t>Tobin Armstrong:</t>
        </r>
        <r>
          <rPr>
            <sz val="9"/>
            <color indexed="81"/>
            <rFont val="Tahoma"/>
            <family val="2"/>
          </rPr>
          <t xml:space="preserve">
Actuals per SRP report</t>
        </r>
      </text>
    </comment>
    <comment ref="G53" authorId="0">
      <text>
        <r>
          <rPr>
            <b/>
            <sz val="9"/>
            <color indexed="81"/>
            <rFont val="Tahoma"/>
            <family val="2"/>
          </rPr>
          <t>Tobin Armstrong:</t>
        </r>
        <r>
          <rPr>
            <sz val="9"/>
            <color indexed="81"/>
            <rFont val="Tahoma"/>
            <family val="2"/>
          </rPr>
          <t xml:space="preserve">
Actuals per SRP report</t>
        </r>
      </text>
    </comment>
    <comment ref="H53" authorId="0">
      <text>
        <r>
          <rPr>
            <b/>
            <sz val="9"/>
            <color indexed="81"/>
            <rFont val="Tahoma"/>
            <family val="2"/>
          </rPr>
          <t>Tobin Armstrong:</t>
        </r>
        <r>
          <rPr>
            <sz val="9"/>
            <color indexed="81"/>
            <rFont val="Tahoma"/>
            <family val="2"/>
          </rPr>
          <t xml:space="preserve">
Actuals per SRP report</t>
        </r>
      </text>
    </comment>
    <comment ref="C54" authorId="0">
      <text>
        <r>
          <rPr>
            <b/>
            <sz val="9"/>
            <color indexed="81"/>
            <rFont val="Tahoma"/>
            <family val="2"/>
          </rPr>
          <t>Tobin Armstrong:</t>
        </r>
        <r>
          <rPr>
            <sz val="9"/>
            <color indexed="81"/>
            <rFont val="Tahoma"/>
            <family val="2"/>
          </rPr>
          <t xml:space="preserve">
Actuals per SRP report</t>
        </r>
      </text>
    </comment>
    <comment ref="D54" authorId="0">
      <text>
        <r>
          <rPr>
            <b/>
            <sz val="9"/>
            <color indexed="81"/>
            <rFont val="Tahoma"/>
            <family val="2"/>
          </rPr>
          <t>Tobin Armstrong:</t>
        </r>
        <r>
          <rPr>
            <sz val="9"/>
            <color indexed="81"/>
            <rFont val="Tahoma"/>
            <family val="2"/>
          </rPr>
          <t xml:space="preserve">
Actuals per SRP report</t>
        </r>
      </text>
    </comment>
    <comment ref="E54" authorId="0">
      <text>
        <r>
          <rPr>
            <b/>
            <sz val="9"/>
            <color indexed="81"/>
            <rFont val="Tahoma"/>
            <family val="2"/>
          </rPr>
          <t>Tobin Armstrong:</t>
        </r>
        <r>
          <rPr>
            <sz val="9"/>
            <color indexed="81"/>
            <rFont val="Tahoma"/>
            <family val="2"/>
          </rPr>
          <t xml:space="preserve">
Actuals per SRP report</t>
        </r>
      </text>
    </comment>
    <comment ref="F54" authorId="0">
      <text>
        <r>
          <rPr>
            <b/>
            <sz val="9"/>
            <color indexed="81"/>
            <rFont val="Tahoma"/>
            <family val="2"/>
          </rPr>
          <t>Tobin Armstrong:</t>
        </r>
        <r>
          <rPr>
            <sz val="9"/>
            <color indexed="81"/>
            <rFont val="Tahoma"/>
            <family val="2"/>
          </rPr>
          <t xml:space="preserve">
Actuals per SRP report</t>
        </r>
      </text>
    </comment>
    <comment ref="G54" authorId="0">
      <text>
        <r>
          <rPr>
            <b/>
            <sz val="9"/>
            <color indexed="81"/>
            <rFont val="Tahoma"/>
            <family val="2"/>
          </rPr>
          <t>Tobin Armstrong:</t>
        </r>
        <r>
          <rPr>
            <sz val="9"/>
            <color indexed="81"/>
            <rFont val="Tahoma"/>
            <family val="2"/>
          </rPr>
          <t xml:space="preserve">
Actuals per SRP report</t>
        </r>
      </text>
    </comment>
    <comment ref="H54" authorId="0">
      <text>
        <r>
          <rPr>
            <b/>
            <sz val="9"/>
            <color indexed="81"/>
            <rFont val="Tahoma"/>
            <family val="2"/>
          </rPr>
          <t>Tobin Armstrong:</t>
        </r>
        <r>
          <rPr>
            <sz val="9"/>
            <color indexed="81"/>
            <rFont val="Tahoma"/>
            <family val="2"/>
          </rPr>
          <t xml:space="preserve">
Actuals per SRP report</t>
        </r>
      </text>
    </comment>
    <comment ref="B65" authorId="0">
      <text>
        <r>
          <rPr>
            <b/>
            <sz val="9"/>
            <color indexed="81"/>
            <rFont val="Tahoma"/>
            <family val="2"/>
          </rPr>
          <t>Tobin Armstrong:</t>
        </r>
        <r>
          <rPr>
            <sz val="9"/>
            <color indexed="81"/>
            <rFont val="Tahoma"/>
            <family val="2"/>
          </rPr>
          <t xml:space="preserve">
this is a function of the assumed build rate and application rate, provided above. This capacity represents "effective" capacity in that it already includes de-rates for scrub rate. The difference between this capacity (529 MW) and the assumed capacity built under the TI (483 MW) is driven by our assumption that installations under the TI will not progress into CY 2024 (given that ITC safe harbor period ends by January 1, 2024)</t>
        </r>
      </text>
    </comment>
  </commentList>
</comments>
</file>

<file path=xl/sharedStrings.xml><?xml version="1.0" encoding="utf-8"?>
<sst xmlns="http://schemas.openxmlformats.org/spreadsheetml/2006/main" count="106" uniqueCount="88">
  <si>
    <t>Base Case</t>
  </si>
  <si>
    <t>Low Supply / High Demand</t>
  </si>
  <si>
    <t>High Supply / Low Demand</t>
  </si>
  <si>
    <t>Class I prices assumed to be held at:</t>
  </si>
  <si>
    <t>Low</t>
  </si>
  <si>
    <t>Base</t>
  </si>
  <si>
    <t>High</t>
  </si>
  <si>
    <t>SREC Requirement</t>
  </si>
  <si>
    <t>Net Legacy SREC Req't</t>
  </si>
  <si>
    <t>Total Electricity Cost Scenarios ($)</t>
  </si>
  <si>
    <t>Demand/Compliance Ob (SRECS)</t>
  </si>
  <si>
    <t>Low Supply</t>
  </si>
  <si>
    <t>Base Supply</t>
  </si>
  <si>
    <t>High Supply</t>
  </si>
  <si>
    <t>Load (Base Case)</t>
  </si>
  <si>
    <t>Supply</t>
  </si>
  <si>
    <t>Demand</t>
  </si>
  <si>
    <t>Pricing</t>
  </si>
  <si>
    <t>Legacy SREC Assumptions/Inputs/Results</t>
  </si>
  <si>
    <t>Cost Cap Assumptions/Inputs/Results</t>
  </si>
  <si>
    <t>Pipeline Supply Model Assumptions/Inputs/Results</t>
  </si>
  <si>
    <t>a. &lt;25 kW</t>
  </si>
  <si>
    <t>b. 25 - 250 kW</t>
  </si>
  <si>
    <t>c. 250 - 500 kW</t>
  </si>
  <si>
    <t>d. 500 - 1000 kW</t>
  </si>
  <si>
    <t>e. 1000 - 2000 kW</t>
  </si>
  <si>
    <t>f. 2000 - 5000 kW</t>
  </si>
  <si>
    <t>g. 5000+</t>
  </si>
  <si>
    <t>Total Electricity Cost (Unadjusted, Based on Rates)</t>
  </si>
  <si>
    <t>Total Electricity Cost (Adjusted to Include Net Supplementary BAU Spending)</t>
  </si>
  <si>
    <t>Deriving Adjusted Base Total Electricity Cost</t>
  </si>
  <si>
    <t>Cost Cap by EY (%)</t>
  </si>
  <si>
    <t>N/A</t>
  </si>
  <si>
    <t>Total Cost Cap ($)</t>
  </si>
  <si>
    <t>Total Non-Solar/OSW Class I</t>
  </si>
  <si>
    <t>Deriving Cost Cap and Remaining Solar Transition "Budget"</t>
  </si>
  <si>
    <t>Total Legacy SREC Cost ($) (Base Case)</t>
  </si>
  <si>
    <t>Month</t>
  </si>
  <si>
    <t>Build Rate Index</t>
  </si>
  <si>
    <t>&lt;=25 kW</t>
  </si>
  <si>
    <t>Building Mounted</t>
  </si>
  <si>
    <t>Ground Mounted</t>
  </si>
  <si>
    <t>Community Solar</t>
  </si>
  <si>
    <t>Low/Moderate Income</t>
  </si>
  <si>
    <t>Grid Supply (&gt;5 MW)</t>
  </si>
  <si>
    <t>Project Type</t>
  </si>
  <si>
    <t>Transition Incentive Build Rate</t>
  </si>
  <si>
    <t>Most recent BPU Data From Ron Jackson (though May, 5% LL, MWh)</t>
  </si>
  <si>
    <t>Solar Sales, Trailing 12 months</t>
  </si>
  <si>
    <t>Solar Sales as a % of Retail Sales</t>
  </si>
  <si>
    <t xml:space="preserve">Incremental Supply (MW) </t>
  </si>
  <si>
    <t xml:space="preserve">Cumulative Supply (MW)  </t>
  </si>
  <si>
    <t>Estimated Pipeline Capacity at 5.1% attainment per size bin (MW)</t>
  </si>
  <si>
    <t>Perferred Siting (Brownfield/Carport)</t>
  </si>
  <si>
    <t>Q1 EY 2020</t>
  </si>
  <si>
    <t>Q2 EY 2020</t>
  </si>
  <si>
    <t>Q3 EY 2020</t>
  </si>
  <si>
    <t>Q4 EY 2020</t>
  </si>
  <si>
    <t>Q1 EY 2021</t>
  </si>
  <si>
    <t>Q2 EY 2021</t>
  </si>
  <si>
    <t>Q3 EY 2021</t>
  </si>
  <si>
    <t>Q4 EY 2021</t>
  </si>
  <si>
    <t>Q1 EY 2022</t>
  </si>
  <si>
    <t>Q2 EY 2022</t>
  </si>
  <si>
    <t>Q3 EY 2022</t>
  </si>
  <si>
    <t>Q4 EY 2022</t>
  </si>
  <si>
    <t>Q1 EY 2023</t>
  </si>
  <si>
    <t>Q2 EY 2023</t>
  </si>
  <si>
    <t>Q3 EY 2023</t>
  </si>
  <si>
    <t>Q4 EY 2023</t>
  </si>
  <si>
    <t>Q1 EY 2024</t>
  </si>
  <si>
    <t>Q2 EY 2024</t>
  </si>
  <si>
    <t>Q3 EY 2024</t>
  </si>
  <si>
    <t>Q4 EY 2024</t>
  </si>
  <si>
    <t>Q1 EY 2025</t>
  </si>
  <si>
    <t>Q2 EY 2025</t>
  </si>
  <si>
    <t>Q3 EY 2025</t>
  </si>
  <si>
    <t>Assumed to follow the average build rate used in the pipeline supply model, subject to the pipline's constraints in terms of what is avaliable per size bin</t>
  </si>
  <si>
    <t>Size Bin</t>
  </si>
  <si>
    <t>Scrub Rate</t>
  </si>
  <si>
    <t>% of Installations with a 10 yr QL</t>
  </si>
  <si>
    <t>Average Monthly Install Rate (MW)</t>
  </si>
  <si>
    <t>Average Montly Application Rate (MW)</t>
  </si>
  <si>
    <t>Total left for Solar Transition</t>
  </si>
  <si>
    <t>Load (Low Case)</t>
  </si>
  <si>
    <t>Load (High Case)</t>
  </si>
  <si>
    <t>Attachment 1: Transition Incentive Addendum Detailed Inputs</t>
  </si>
  <si>
    <t>Prepared by Cadmus and Sustainable Energy Advantage for the New Jersey Board of Public Utilities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</si>
</sst>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20"/>
      <color theme="1"/>
      <name val="Calibri"/>
      <family val="2"/>
      <scheme val="minor"/>
    </font>
    <font>
      <b/>
      <i/>
      <sz val="11"/>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xf numFmtId="44" fontId="3" fillId="0" borderId="0" xfId="2" applyFont="1" applyBorder="1"/>
    <xf numFmtId="44" fontId="3" fillId="0" borderId="7" xfId="2" applyFont="1" applyBorder="1"/>
    <xf numFmtId="0" fontId="0" fillId="0" borderId="0" xfId="0" applyBorder="1"/>
    <xf numFmtId="164" fontId="1" fillId="0" borderId="2" xfId="1" applyNumberFormat="1" applyFont="1" applyBorder="1"/>
    <xf numFmtId="164" fontId="1" fillId="0" borderId="3" xfId="1" applyNumberFormat="1" applyFont="1" applyBorder="1"/>
    <xf numFmtId="164" fontId="1" fillId="0" borderId="7" xfId="1" applyNumberFormat="1" applyFont="1" applyBorder="1"/>
    <xf numFmtId="164" fontId="1" fillId="0" borderId="8" xfId="1" applyNumberFormat="1" applyFont="1" applyBorder="1"/>
    <xf numFmtId="0" fontId="4" fillId="0" borderId="0" xfId="0" applyFont="1"/>
    <xf numFmtId="0" fontId="5" fillId="0" borderId="0" xfId="0" applyFont="1"/>
    <xf numFmtId="164" fontId="0" fillId="0" borderId="0" xfId="1" applyNumberFormat="1" applyFont="1" applyBorder="1"/>
    <xf numFmtId="0" fontId="7" fillId="0" borderId="0" xfId="0" applyFont="1" applyAlignment="1">
      <alignment vertical="center"/>
    </xf>
    <xf numFmtId="10" fontId="1" fillId="0" borderId="0" xfId="3" applyNumberFormat="1" applyFont="1" applyBorder="1"/>
    <xf numFmtId="10" fontId="1" fillId="0" borderId="5" xfId="3" applyNumberFormat="1" applyFont="1" applyBorder="1"/>
    <xf numFmtId="164" fontId="1" fillId="0" borderId="0" xfId="1" applyNumberFormat="1" applyFont="1"/>
    <xf numFmtId="164" fontId="1" fillId="0" borderId="0" xfId="0" applyNumberFormat="1" applyFont="1" applyFill="1" applyBorder="1"/>
    <xf numFmtId="164" fontId="1" fillId="0" borderId="5" xfId="0" applyNumberFormat="1" applyFont="1" applyFill="1" applyBorder="1"/>
    <xf numFmtId="44" fontId="1" fillId="0" borderId="2" xfId="2" applyFont="1" applyBorder="1"/>
    <xf numFmtId="44" fontId="1" fillId="0" borderId="3" xfId="2" applyFont="1" applyBorder="1"/>
    <xf numFmtId="44" fontId="1" fillId="0" borderId="0" xfId="2" applyFont="1" applyBorder="1"/>
    <xf numFmtId="44" fontId="1" fillId="0" borderId="5" xfId="2" applyFont="1" applyBorder="1"/>
    <xf numFmtId="44" fontId="1" fillId="0" borderId="7" xfId="2" applyFont="1" applyBorder="1"/>
    <xf numFmtId="44" fontId="1" fillId="0" borderId="8" xfId="2" applyFont="1" applyBorder="1"/>
    <xf numFmtId="44" fontId="1" fillId="0" borderId="10" xfId="2" applyFont="1" applyFill="1" applyBorder="1"/>
    <xf numFmtId="165" fontId="0" fillId="0" borderId="5" xfId="0" applyNumberFormat="1" applyBorder="1" applyAlignment="1">
      <alignment horizontal="center"/>
    </xf>
    <xf numFmtId="165" fontId="0" fillId="0" borderId="8" xfId="0" applyNumberFormat="1" applyBorder="1" applyAlignment="1">
      <alignment horizontal="center"/>
    </xf>
    <xf numFmtId="165" fontId="0" fillId="0" borderId="3" xfId="0" applyNumberFormat="1" applyBorder="1" applyAlignment="1">
      <alignment horizontal="center"/>
    </xf>
    <xf numFmtId="166" fontId="0" fillId="0" borderId="14" xfId="0" applyNumberFormat="1" applyBorder="1"/>
    <xf numFmtId="44" fontId="0" fillId="0" borderId="12" xfId="0" applyNumberFormat="1" applyBorder="1"/>
    <xf numFmtId="166" fontId="0" fillId="0" borderId="12" xfId="0" applyNumberFormat="1" applyBorder="1"/>
    <xf numFmtId="166" fontId="0" fillId="0" borderId="16" xfId="2" applyNumberFormat="1" applyFont="1" applyBorder="1"/>
    <xf numFmtId="166" fontId="0" fillId="0" borderId="17" xfId="2" applyNumberFormat="1" applyFont="1" applyBorder="1" applyAlignment="1">
      <alignment horizontal="center"/>
    </xf>
    <xf numFmtId="9" fontId="0" fillId="0" borderId="14" xfId="0" applyNumberFormat="1" applyBorder="1" applyAlignment="1">
      <alignment horizontal="center"/>
    </xf>
    <xf numFmtId="166" fontId="0" fillId="0" borderId="0" xfId="2" applyNumberFormat="1" applyFont="1" applyBorder="1" applyAlignment="1">
      <alignment horizontal="center"/>
    </xf>
    <xf numFmtId="166" fontId="0" fillId="0" borderId="16" xfId="0" applyNumberFormat="1" applyBorder="1"/>
    <xf numFmtId="14" fontId="5" fillId="0" borderId="0" xfId="0" applyNumberFormat="1" applyFont="1"/>
    <xf numFmtId="0" fontId="2" fillId="0" borderId="0" xfId="0" applyFont="1" applyFill="1" applyAlignment="1">
      <alignment horizontal="center"/>
    </xf>
    <xf numFmtId="0" fontId="2" fillId="0" borderId="0" xfId="0" applyFont="1" applyAlignment="1">
      <alignment horizontal="right"/>
    </xf>
    <xf numFmtId="0" fontId="0" fillId="0" borderId="1" xfId="0" applyBorder="1" applyAlignment="1">
      <alignment horizontal="right"/>
    </xf>
    <xf numFmtId="0" fontId="0" fillId="0" borderId="4" xfId="0" applyBorder="1" applyAlignment="1">
      <alignment horizontal="right"/>
    </xf>
    <xf numFmtId="0" fontId="0" fillId="0" borderId="6" xfId="0" applyBorder="1" applyAlignment="1">
      <alignment horizontal="right"/>
    </xf>
    <xf numFmtId="0" fontId="2" fillId="0" borderId="0" xfId="0" applyFont="1" applyFill="1" applyAlignment="1">
      <alignment horizontal="right"/>
    </xf>
    <xf numFmtId="0" fontId="0" fillId="0" borderId="1" xfId="0" applyFont="1" applyBorder="1" applyAlignment="1">
      <alignment horizontal="right"/>
    </xf>
    <xf numFmtId="165" fontId="0" fillId="0" borderId="2" xfId="0" applyNumberFormat="1" applyBorder="1" applyAlignment="1">
      <alignment horizontal="center"/>
    </xf>
    <xf numFmtId="0" fontId="0" fillId="0" borderId="4" xfId="0" applyFont="1" applyBorder="1" applyAlignment="1">
      <alignment horizontal="right"/>
    </xf>
    <xf numFmtId="165" fontId="0" fillId="0" borderId="0" xfId="0" applyNumberFormat="1" applyBorder="1" applyAlignment="1">
      <alignment horizontal="center"/>
    </xf>
    <xf numFmtId="0" fontId="0" fillId="0" borderId="6" xfId="0" applyFont="1" applyBorder="1" applyAlignment="1">
      <alignment horizontal="right"/>
    </xf>
    <xf numFmtId="165" fontId="0" fillId="0" borderId="7" xfId="0" applyNumberFormat="1" applyBorder="1" applyAlignment="1">
      <alignment horizontal="center"/>
    </xf>
    <xf numFmtId="2" fontId="0" fillId="0" borderId="2" xfId="0" applyNumberFormat="1" applyBorder="1"/>
    <xf numFmtId="2" fontId="0" fillId="0" borderId="3" xfId="0" applyNumberFormat="1" applyBorder="1"/>
    <xf numFmtId="2" fontId="0" fillId="0" borderId="0" xfId="0" applyNumberFormat="1" applyBorder="1"/>
    <xf numFmtId="2" fontId="0" fillId="0" borderId="5" xfId="0" applyNumberFormat="1" applyBorder="1"/>
    <xf numFmtId="9" fontId="0" fillId="0" borderId="0" xfId="3" applyFont="1" applyBorder="1"/>
    <xf numFmtId="0" fontId="0" fillId="0" borderId="6"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left"/>
    </xf>
    <xf numFmtId="0" fontId="2" fillId="0" borderId="1"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0" fillId="0" borderId="7" xfId="0" applyBorder="1" applyAlignment="1">
      <alignment horizontal="right"/>
    </xf>
    <xf numFmtId="0" fontId="0" fillId="0" borderId="9" xfId="0" applyBorder="1" applyAlignment="1">
      <alignment horizontal="right"/>
    </xf>
    <xf numFmtId="0" fontId="0" fillId="0" borderId="13" xfId="0" applyBorder="1" applyAlignment="1">
      <alignment horizontal="right"/>
    </xf>
    <xf numFmtId="0" fontId="0" fillId="0" borderId="15" xfId="0" applyBorder="1" applyAlignment="1">
      <alignment horizontal="right"/>
    </xf>
    <xf numFmtId="0" fontId="0" fillId="0" borderId="11" xfId="0" applyBorder="1" applyAlignment="1">
      <alignment horizontal="right"/>
    </xf>
    <xf numFmtId="0" fontId="0" fillId="0" borderId="0" xfId="0" applyBorder="1" applyAlignment="1">
      <alignment horizontal="right"/>
    </xf>
    <xf numFmtId="0" fontId="6" fillId="0" borderId="0" xfId="0" applyFont="1" applyAlignment="1">
      <alignment horizontal="right"/>
    </xf>
    <xf numFmtId="0" fontId="0" fillId="0" borderId="21"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165" fontId="10" fillId="0" borderId="0" xfId="0" applyNumberFormat="1" applyFont="1" applyFill="1" applyBorder="1" applyAlignment="1">
      <alignment horizontal="center"/>
    </xf>
    <xf numFmtId="164" fontId="0" fillId="0" borderId="10" xfId="1" applyNumberFormat="1" applyFont="1" applyFill="1" applyBorder="1"/>
    <xf numFmtId="0" fontId="0" fillId="0" borderId="4" xfId="0" applyFont="1" applyFill="1" applyBorder="1" applyAlignment="1">
      <alignment horizontal="right"/>
    </xf>
    <xf numFmtId="9" fontId="0" fillId="0" borderId="5" xfId="3" applyFont="1" applyBorder="1"/>
    <xf numFmtId="164" fontId="0" fillId="0" borderId="5" xfId="1" applyNumberFormat="1" applyFont="1" applyBorder="1"/>
    <xf numFmtId="10" fontId="0" fillId="0" borderId="7" xfId="3" applyNumberFormat="1" applyFont="1" applyBorder="1"/>
    <xf numFmtId="10" fontId="0" fillId="0" borderId="8" xfId="3" applyNumberFormat="1" applyFont="1" applyBorder="1"/>
    <xf numFmtId="10" fontId="0" fillId="2" borderId="7" xfId="3" applyNumberFormat="1" applyFont="1" applyFill="1" applyBorder="1"/>
    <xf numFmtId="2" fontId="0" fillId="3" borderId="2" xfId="0" applyNumberFormat="1" applyFill="1" applyBorder="1"/>
    <xf numFmtId="2" fontId="0" fillId="3" borderId="0" xfId="0" applyNumberFormat="1" applyFill="1" applyBorder="1"/>
    <xf numFmtId="2" fontId="0" fillId="0" borderId="8" xfId="0" applyNumberFormat="1" applyBorder="1"/>
    <xf numFmtId="0" fontId="2" fillId="0" borderId="0" xfId="0" applyFont="1" applyAlignment="1">
      <alignment horizontal="center" wrapText="1"/>
    </xf>
    <xf numFmtId="0" fontId="2" fillId="0" borderId="9" xfId="0" applyFont="1" applyBorder="1"/>
    <xf numFmtId="9" fontId="0" fillId="0" borderId="10" xfId="0" applyNumberFormat="1" applyBorder="1"/>
    <xf numFmtId="166" fontId="2" fillId="0" borderId="0" xfId="2" applyNumberFormat="1" applyFont="1" applyBorder="1"/>
    <xf numFmtId="0" fontId="2" fillId="0" borderId="0" xfId="0" applyFont="1" applyBorder="1" applyAlignment="1">
      <alignment horizontal="right"/>
    </xf>
    <xf numFmtId="164" fontId="1" fillId="0" borderId="0" xfId="1" applyNumberFormat="1" applyFont="1" applyBorder="1"/>
    <xf numFmtId="164" fontId="1" fillId="0" borderId="5" xfId="1" applyNumberFormat="1" applyFont="1" applyBorder="1"/>
    <xf numFmtId="44" fontId="1" fillId="3" borderId="2" xfId="2" applyFont="1" applyFill="1" applyBorder="1"/>
    <xf numFmtId="44" fontId="1" fillId="3" borderId="0" xfId="2" applyFont="1" applyFill="1" applyBorder="1"/>
    <xf numFmtId="44" fontId="1" fillId="3" borderId="7" xfId="2" applyFont="1" applyFill="1" applyBorder="1"/>
    <xf numFmtId="0" fontId="7" fillId="0" borderId="5" xfId="0"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3"/>
  <sheetViews>
    <sheetView tabSelected="1" topLeftCell="A43" zoomScale="90" zoomScaleNormal="90" workbookViewId="0">
      <selection activeCell="E2" sqref="E2"/>
    </sheetView>
  </sheetViews>
  <sheetFormatPr defaultRowHeight="15" x14ac:dyDescent="0.25"/>
  <cols>
    <col min="1" max="1" width="14.85546875" customWidth="1"/>
    <col min="2" max="2" width="70.7109375" customWidth="1"/>
    <col min="3" max="3" width="17.28515625" bestFit="1" customWidth="1"/>
    <col min="4" max="5" width="19" bestFit="1" customWidth="1"/>
    <col min="6" max="13" width="17.28515625" bestFit="1" customWidth="1"/>
    <col min="14" max="17" width="19" bestFit="1" customWidth="1"/>
    <col min="18" max="26" width="13.28515625" bestFit="1" customWidth="1"/>
    <col min="27" max="27" width="9.5703125" bestFit="1" customWidth="1"/>
  </cols>
  <sheetData>
    <row r="1" spans="1:17" x14ac:dyDescent="0.25">
      <c r="B1" t="s">
        <v>86</v>
      </c>
      <c r="C1" t="s">
        <v>87</v>
      </c>
    </row>
    <row r="3" spans="1:17" ht="26.25" x14ac:dyDescent="0.4">
      <c r="A3" s="9" t="s">
        <v>18</v>
      </c>
      <c r="B3" s="1"/>
    </row>
    <row r="4" spans="1:17" ht="15.75" thickBot="1" x14ac:dyDescent="0.3">
      <c r="C4" s="10">
        <v>2019</v>
      </c>
      <c r="D4" s="10">
        <v>2020</v>
      </c>
      <c r="E4" s="10">
        <v>2021</v>
      </c>
      <c r="F4" s="10">
        <v>2022</v>
      </c>
      <c r="G4" s="10">
        <v>2023</v>
      </c>
      <c r="H4" s="10">
        <v>2024</v>
      </c>
      <c r="I4" s="10">
        <v>2025</v>
      </c>
      <c r="J4" s="10">
        <v>2026</v>
      </c>
      <c r="K4" s="10">
        <v>2027</v>
      </c>
      <c r="L4" s="10">
        <v>2028</v>
      </c>
      <c r="M4" s="10">
        <v>2029</v>
      </c>
      <c r="N4" s="10">
        <v>2030</v>
      </c>
      <c r="O4" s="10">
        <v>2031</v>
      </c>
      <c r="P4" s="10">
        <v>2032</v>
      </c>
      <c r="Q4" s="10">
        <v>2033</v>
      </c>
    </row>
    <row r="5" spans="1:17" x14ac:dyDescent="0.25">
      <c r="A5" s="92" t="s">
        <v>16</v>
      </c>
      <c r="B5" s="57" t="s">
        <v>84</v>
      </c>
      <c r="C5" s="5">
        <v>74381197.799999997</v>
      </c>
      <c r="D5" s="5">
        <v>73588200</v>
      </c>
      <c r="E5" s="5">
        <v>72504516</v>
      </c>
      <c r="F5" s="5">
        <v>71742385.679999992</v>
      </c>
      <c r="G5" s="5">
        <v>70567874.109599993</v>
      </c>
      <c r="H5" s="5">
        <v>69725417.886311993</v>
      </c>
      <c r="I5" s="5">
        <v>69074105.349722639</v>
      </c>
      <c r="J5" s="5">
        <v>68160101.135733724</v>
      </c>
      <c r="K5" s="5">
        <v>67576417.090304375</v>
      </c>
      <c r="L5" s="5">
        <v>67309840.406692192</v>
      </c>
      <c r="M5" s="5">
        <v>66646148.386357576</v>
      </c>
      <c r="N5" s="5">
        <v>66306340.967039697</v>
      </c>
      <c r="O5" s="5">
        <v>66306340.967039697</v>
      </c>
      <c r="P5" s="5">
        <v>66306340.967039697</v>
      </c>
      <c r="Q5" s="5">
        <v>66306340.967039697</v>
      </c>
    </row>
    <row r="6" spans="1:17" ht="15" customHeight="1" x14ac:dyDescent="0.25">
      <c r="A6" s="92"/>
      <c r="B6" s="58" t="s">
        <v>14</v>
      </c>
      <c r="C6" s="87">
        <v>74381197.799999997</v>
      </c>
      <c r="D6" s="87">
        <v>73588200</v>
      </c>
      <c r="E6" s="87">
        <v>72504516</v>
      </c>
      <c r="F6" s="87">
        <v>71742385.679999992</v>
      </c>
      <c r="G6" s="87">
        <v>71295377.966399997</v>
      </c>
      <c r="H6" s="87">
        <v>71157190.407071993</v>
      </c>
      <c r="I6" s="87">
        <v>70462924.694859833</v>
      </c>
      <c r="J6" s="87">
        <v>70217256.954014033</v>
      </c>
      <c r="K6" s="87">
        <v>70275779.245393604</v>
      </c>
      <c r="L6" s="87">
        <v>70629365.8680318</v>
      </c>
      <c r="M6" s="87">
        <v>71269164.89199084</v>
      </c>
      <c r="N6" s="87">
        <v>72186589.94523111</v>
      </c>
      <c r="O6" s="87">
        <v>72186589.94523111</v>
      </c>
      <c r="P6" s="87">
        <v>72186589.94523111</v>
      </c>
      <c r="Q6" s="88">
        <v>72186589.94523111</v>
      </c>
    </row>
    <row r="7" spans="1:17" ht="15" customHeight="1" x14ac:dyDescent="0.25">
      <c r="A7" s="92"/>
      <c r="B7" s="58" t="s">
        <v>85</v>
      </c>
      <c r="C7" s="87">
        <v>74381197.799999997</v>
      </c>
      <c r="D7" s="87">
        <v>73588200</v>
      </c>
      <c r="E7" s="87">
        <v>72504516</v>
      </c>
      <c r="F7" s="87">
        <v>71742385.679999992</v>
      </c>
      <c r="G7" s="87">
        <v>71295377.966399997</v>
      </c>
      <c r="H7" s="87">
        <v>71157190.407071993</v>
      </c>
      <c r="I7" s="87">
        <v>71189346.598930553</v>
      </c>
      <c r="J7" s="87">
        <v>71653039.666951939</v>
      </c>
      <c r="K7" s="87">
        <v>72407338.873612896</v>
      </c>
      <c r="L7" s="87">
        <v>73446432.096140638</v>
      </c>
      <c r="M7" s="87">
        <v>74764623.454217821</v>
      </c>
      <c r="N7" s="87">
        <v>76356330.985133469</v>
      </c>
      <c r="O7" s="87">
        <v>76356330.985133469</v>
      </c>
      <c r="P7" s="87">
        <v>76356330.985133469</v>
      </c>
      <c r="Q7" s="88">
        <v>76356330.985133469</v>
      </c>
    </row>
    <row r="8" spans="1:17" ht="15" customHeight="1" x14ac:dyDescent="0.25">
      <c r="A8" s="92"/>
      <c r="B8" s="58" t="s">
        <v>7</v>
      </c>
      <c r="C8" s="13">
        <v>4.2999999999999997E-2</v>
      </c>
      <c r="D8" s="13">
        <v>4.9000000000000002E-2</v>
      </c>
      <c r="E8" s="13">
        <v>5.0999999999999997E-2</v>
      </c>
      <c r="F8" s="13">
        <v>5.0999999999999997E-2</v>
      </c>
      <c r="G8" s="13">
        <v>5.0999999999999997E-2</v>
      </c>
      <c r="H8" s="13">
        <v>4.9000000000000002E-2</v>
      </c>
      <c r="I8" s="13">
        <v>4.8000000000000001E-2</v>
      </c>
      <c r="J8" s="13">
        <v>4.4999999999999998E-2</v>
      </c>
      <c r="K8" s="13">
        <v>4.3499999999999997E-2</v>
      </c>
      <c r="L8" s="13">
        <v>3.7400000000000003E-2</v>
      </c>
      <c r="M8" s="13">
        <v>3.0700000000000002E-2</v>
      </c>
      <c r="N8" s="13">
        <v>2.2100000000000002E-2</v>
      </c>
      <c r="O8" s="13">
        <v>1.5800000000000002E-2</v>
      </c>
      <c r="P8" s="13">
        <v>1.4E-2</v>
      </c>
      <c r="Q8" s="14">
        <v>1.0999999999999999E-2</v>
      </c>
    </row>
    <row r="9" spans="1:17" ht="15" customHeight="1" x14ac:dyDescent="0.25">
      <c r="A9" s="92"/>
      <c r="B9" s="58" t="s">
        <v>8</v>
      </c>
      <c r="C9" s="13">
        <v>3.774394207841178E-2</v>
      </c>
      <c r="D9" s="13">
        <v>4.6506503725225273E-2</v>
      </c>
      <c r="E9" s="13">
        <v>5.3515870994500128E-2</v>
      </c>
      <c r="F9" s="13">
        <v>5.5081138853098781E-2</v>
      </c>
      <c r="G9" s="13">
        <v>5.2437591092475602E-2</v>
      </c>
      <c r="H9" s="13">
        <v>4.9000000000000002E-2</v>
      </c>
      <c r="I9" s="13">
        <v>4.8000000000000001E-2</v>
      </c>
      <c r="J9" s="13">
        <v>4.4999999999999998E-2</v>
      </c>
      <c r="K9" s="13">
        <v>4.3500000000000004E-2</v>
      </c>
      <c r="L9" s="13">
        <v>3.740000000000001E-2</v>
      </c>
      <c r="M9" s="13">
        <v>3.0700000000000002E-2</v>
      </c>
      <c r="N9" s="13">
        <v>2.2099999999999998E-2</v>
      </c>
      <c r="O9" s="13">
        <v>1.5800000000000002E-2</v>
      </c>
      <c r="P9" s="13">
        <v>1.4E-2</v>
      </c>
      <c r="Q9" s="14">
        <v>1.0999999999999999E-2</v>
      </c>
    </row>
    <row r="10" spans="1:17" ht="15.75" customHeight="1" thickBot="1" x14ac:dyDescent="0.3">
      <c r="A10" s="92"/>
      <c r="B10" s="59" t="s">
        <v>10</v>
      </c>
      <c r="C10" s="7">
        <v>2807439.6214860897</v>
      </c>
      <c r="D10" s="7">
        <v>3422329.8974326225</v>
      </c>
      <c r="E10" s="7">
        <v>3880142.3247746704</v>
      </c>
      <c r="F10" s="7">
        <v>3951652.3072926453</v>
      </c>
      <c r="G10" s="7">
        <v>3738557.8765855776</v>
      </c>
      <c r="H10" s="7">
        <v>3486702.3299465277</v>
      </c>
      <c r="I10" s="7">
        <v>3382220.3853532718</v>
      </c>
      <c r="J10" s="7">
        <v>3159776.5629306315</v>
      </c>
      <c r="K10" s="7">
        <v>3056996.3971746219</v>
      </c>
      <c r="L10" s="7">
        <v>2641538.2834643899</v>
      </c>
      <c r="M10" s="7">
        <v>2187963.3621841189</v>
      </c>
      <c r="N10" s="7">
        <v>1595323.6377896073</v>
      </c>
      <c r="O10" s="7">
        <v>1140548.1211346516</v>
      </c>
      <c r="P10" s="7">
        <v>1010612.2592332356</v>
      </c>
      <c r="Q10" s="8">
        <v>794052.4893975422</v>
      </c>
    </row>
    <row r="11" spans="1:17" ht="19.5" thickBot="1" x14ac:dyDescent="0.3">
      <c r="A11" s="12"/>
      <c r="B11" s="38"/>
      <c r="C11" s="15"/>
      <c r="D11" s="15"/>
      <c r="E11" s="15"/>
      <c r="F11" s="15"/>
      <c r="G11" s="15"/>
      <c r="H11" s="15"/>
      <c r="I11" s="15"/>
      <c r="J11" s="15"/>
      <c r="K11" s="15"/>
      <c r="L11" s="15"/>
      <c r="M11" s="15"/>
      <c r="N11" s="15"/>
      <c r="O11" s="15"/>
      <c r="P11" s="15"/>
      <c r="Q11" s="15"/>
    </row>
    <row r="12" spans="1:17" x14ac:dyDescent="0.25">
      <c r="A12" s="92" t="s">
        <v>15</v>
      </c>
      <c r="B12" s="57" t="s">
        <v>11</v>
      </c>
      <c r="C12" s="5">
        <v>2983915.0274557434</v>
      </c>
      <c r="D12" s="5">
        <v>3331141.5696605025</v>
      </c>
      <c r="E12" s="5">
        <v>3570676.7742200126</v>
      </c>
      <c r="F12" s="5">
        <v>3557359.2515412443</v>
      </c>
      <c r="G12" s="5">
        <v>3522123.8322986676</v>
      </c>
      <c r="H12" s="5">
        <v>3495857.2464511315</v>
      </c>
      <c r="I12" s="5">
        <v>3439550.688266451</v>
      </c>
      <c r="J12" s="5">
        <v>3359628.1658185781</v>
      </c>
      <c r="K12" s="5">
        <v>3176949.0593864308</v>
      </c>
      <c r="L12" s="5">
        <v>2666210.3400722374</v>
      </c>
      <c r="M12" s="5">
        <v>2355762.3630500748</v>
      </c>
      <c r="N12" s="5">
        <v>2041441.0268486175</v>
      </c>
      <c r="O12" s="5">
        <v>1613176.0649478037</v>
      </c>
      <c r="P12" s="5">
        <v>1313634.5609817829</v>
      </c>
      <c r="Q12" s="6">
        <v>828294.90853313287</v>
      </c>
    </row>
    <row r="13" spans="1:17" x14ac:dyDescent="0.25">
      <c r="A13" s="92"/>
      <c r="B13" s="58" t="s">
        <v>12</v>
      </c>
      <c r="C13" s="16">
        <v>3108244.8202663995</v>
      </c>
      <c r="D13" s="16">
        <v>3469939.1350630238</v>
      </c>
      <c r="E13" s="16">
        <v>3719454.9731458467</v>
      </c>
      <c r="F13" s="16">
        <v>3705582.5536887962</v>
      </c>
      <c r="G13" s="16">
        <v>3668878.9919777787</v>
      </c>
      <c r="H13" s="16">
        <v>3641517.9650532622</v>
      </c>
      <c r="I13" s="16">
        <v>3582865.3002775535</v>
      </c>
      <c r="J13" s="16">
        <v>3499612.6727276854</v>
      </c>
      <c r="K13" s="16">
        <v>3309321.9368608654</v>
      </c>
      <c r="L13" s="16">
        <v>2777302.4375752476</v>
      </c>
      <c r="M13" s="16">
        <v>2453919.1281771613</v>
      </c>
      <c r="N13" s="16">
        <v>2126501.0696339766</v>
      </c>
      <c r="O13" s="16">
        <v>1680391.7343206289</v>
      </c>
      <c r="P13" s="16">
        <v>1368369.3343560239</v>
      </c>
      <c r="Q13" s="17">
        <v>862807.19638868014</v>
      </c>
    </row>
    <row r="14" spans="1:17" ht="15.75" thickBot="1" x14ac:dyDescent="0.3">
      <c r="A14" s="92"/>
      <c r="B14" s="59" t="s">
        <v>13</v>
      </c>
      <c r="C14" s="7">
        <v>3232574.6130770557</v>
      </c>
      <c r="D14" s="7">
        <v>3608736.7004655451</v>
      </c>
      <c r="E14" s="7">
        <v>3868233.1720716809</v>
      </c>
      <c r="F14" s="7">
        <v>3853805.8558363481</v>
      </c>
      <c r="G14" s="7">
        <v>3815634.1516568898</v>
      </c>
      <c r="H14" s="7">
        <v>3787178.6836553928</v>
      </c>
      <c r="I14" s="7">
        <v>3726179.912288656</v>
      </c>
      <c r="J14" s="7">
        <v>3639597.1796367927</v>
      </c>
      <c r="K14" s="7">
        <v>3441694.8143353001</v>
      </c>
      <c r="L14" s="7">
        <v>2888394.5350782578</v>
      </c>
      <c r="M14" s="7">
        <v>2552075.8933042479</v>
      </c>
      <c r="N14" s="7">
        <v>2211561.1124193356</v>
      </c>
      <c r="O14" s="7">
        <v>1747607.4036934541</v>
      </c>
      <c r="P14" s="7">
        <v>1423104.107730265</v>
      </c>
      <c r="Q14" s="8">
        <v>897319.48424422741</v>
      </c>
    </row>
    <row r="15" spans="1:17" ht="15.75" thickBot="1" x14ac:dyDescent="0.3">
      <c r="B15" s="38"/>
      <c r="C15" s="15"/>
      <c r="D15" s="15"/>
      <c r="E15" s="15"/>
      <c r="F15" s="15"/>
      <c r="G15" s="15"/>
      <c r="H15" s="15"/>
      <c r="I15" s="15"/>
      <c r="J15" s="15"/>
      <c r="K15" s="15"/>
      <c r="L15" s="15"/>
      <c r="M15" s="15"/>
      <c r="N15" s="15"/>
      <c r="O15" s="15"/>
      <c r="P15" s="15"/>
      <c r="Q15" s="15"/>
    </row>
    <row r="16" spans="1:17" x14ac:dyDescent="0.25">
      <c r="A16" s="92" t="s">
        <v>17</v>
      </c>
      <c r="B16" s="39" t="s">
        <v>0</v>
      </c>
      <c r="C16" s="89">
        <v>225</v>
      </c>
      <c r="D16" s="18">
        <v>169.95799611124733</v>
      </c>
      <c r="E16" s="18">
        <v>165.88627304178956</v>
      </c>
      <c r="F16" s="18">
        <v>167.41310482753383</v>
      </c>
      <c r="G16" s="18">
        <v>170.71759215646162</v>
      </c>
      <c r="H16" s="18">
        <v>166.47025670328418</v>
      </c>
      <c r="I16" s="18">
        <v>152.67273428566955</v>
      </c>
      <c r="J16" s="18">
        <v>136.37637539237522</v>
      </c>
      <c r="K16" s="18">
        <v>114.72635418355596</v>
      </c>
      <c r="L16" s="18">
        <v>92.231867697807871</v>
      </c>
      <c r="M16" s="18">
        <v>70.859104709729934</v>
      </c>
      <c r="N16" s="18">
        <v>27.039035528848913</v>
      </c>
      <c r="O16" s="18">
        <v>7</v>
      </c>
      <c r="P16" s="18">
        <v>7</v>
      </c>
      <c r="Q16" s="19">
        <v>7</v>
      </c>
    </row>
    <row r="17" spans="1:17" x14ac:dyDescent="0.25">
      <c r="A17" s="92"/>
      <c r="B17" s="40" t="s">
        <v>1</v>
      </c>
      <c r="C17" s="90">
        <v>230</v>
      </c>
      <c r="D17" s="20">
        <v>197.02466206875803</v>
      </c>
      <c r="E17" s="20">
        <v>197.43436912928328</v>
      </c>
      <c r="F17" s="20">
        <v>203.82896961952412</v>
      </c>
      <c r="G17" s="20">
        <v>198.57837155179257</v>
      </c>
      <c r="H17" s="20">
        <v>189.86879385215255</v>
      </c>
      <c r="I17" s="20">
        <v>181.15921615251253</v>
      </c>
      <c r="J17" s="20">
        <v>172.21952153653572</v>
      </c>
      <c r="K17" s="20">
        <v>158.48385707699646</v>
      </c>
      <c r="L17" s="20">
        <v>148.80073191637834</v>
      </c>
      <c r="M17" s="20">
        <v>144.18283102770508</v>
      </c>
      <c r="N17" s="20">
        <v>131.62969416996657</v>
      </c>
      <c r="O17" s="20">
        <v>91.045066938476339</v>
      </c>
      <c r="P17" s="20">
        <v>43.717894726963294</v>
      </c>
      <c r="Q17" s="21">
        <v>7</v>
      </c>
    </row>
    <row r="18" spans="1:17" ht="15.75" thickBot="1" x14ac:dyDescent="0.3">
      <c r="A18" s="92"/>
      <c r="B18" s="41" t="s">
        <v>2</v>
      </c>
      <c r="C18" s="91">
        <v>220</v>
      </c>
      <c r="D18" s="22">
        <v>142.89133015373665</v>
      </c>
      <c r="E18" s="22">
        <v>134.33817695429582</v>
      </c>
      <c r="F18" s="22">
        <v>130.99724003554354</v>
      </c>
      <c r="G18" s="22">
        <v>128.11911785610044</v>
      </c>
      <c r="H18" s="22">
        <v>115.40363226287823</v>
      </c>
      <c r="I18" s="22">
        <v>93.243046473050399</v>
      </c>
      <c r="J18" s="22">
        <v>66.509482289170293</v>
      </c>
      <c r="K18" s="22">
        <v>34.845115830231585</v>
      </c>
      <c r="L18" s="22">
        <v>7</v>
      </c>
      <c r="M18" s="22">
        <v>7</v>
      </c>
      <c r="N18" s="22">
        <v>7</v>
      </c>
      <c r="O18" s="22">
        <v>7</v>
      </c>
      <c r="P18" s="22">
        <v>7</v>
      </c>
      <c r="Q18" s="23">
        <v>7</v>
      </c>
    </row>
    <row r="19" spans="1:17" ht="15.75" thickBot="1" x14ac:dyDescent="0.3">
      <c r="A19" s="4"/>
      <c r="B19" s="60"/>
      <c r="C19" s="3"/>
      <c r="D19" s="2"/>
      <c r="E19" s="2"/>
      <c r="F19" s="2"/>
      <c r="G19" s="2"/>
      <c r="H19" s="2"/>
      <c r="I19" s="2"/>
      <c r="J19" s="2"/>
      <c r="K19" s="2"/>
      <c r="L19" s="2"/>
      <c r="M19" s="2"/>
      <c r="N19" s="2"/>
      <c r="O19" s="2"/>
      <c r="P19" s="2"/>
      <c r="Q19" s="2"/>
    </row>
    <row r="20" spans="1:17" ht="15.75" thickBot="1" x14ac:dyDescent="0.3">
      <c r="B20" s="61" t="s">
        <v>3</v>
      </c>
      <c r="C20" s="24">
        <v>7</v>
      </c>
    </row>
    <row r="23" spans="1:17" ht="26.25" x14ac:dyDescent="0.4">
      <c r="A23" s="9" t="s">
        <v>19</v>
      </c>
    </row>
    <row r="25" spans="1:17" ht="16.5" thickBot="1" x14ac:dyDescent="0.3">
      <c r="B25" s="66" t="s">
        <v>30</v>
      </c>
      <c r="C25" s="10">
        <v>2019</v>
      </c>
      <c r="D25" s="10">
        <v>2020</v>
      </c>
      <c r="E25" s="10">
        <v>2021</v>
      </c>
      <c r="F25" s="10">
        <v>2022</v>
      </c>
      <c r="G25" s="10">
        <v>2023</v>
      </c>
      <c r="H25" s="10">
        <v>2024</v>
      </c>
      <c r="I25" s="10">
        <v>2025</v>
      </c>
      <c r="J25" s="10">
        <v>2026</v>
      </c>
      <c r="K25" s="10">
        <v>2027</v>
      </c>
      <c r="L25" s="10">
        <v>2028</v>
      </c>
      <c r="M25" s="10">
        <v>2029</v>
      </c>
      <c r="N25" s="10">
        <v>2030</v>
      </c>
      <c r="O25" s="10">
        <v>2031</v>
      </c>
      <c r="P25" s="10">
        <v>2032</v>
      </c>
      <c r="Q25" s="10">
        <v>2033</v>
      </c>
    </row>
    <row r="26" spans="1:17" ht="15.75" thickBot="1" x14ac:dyDescent="0.3">
      <c r="B26" s="62" t="s">
        <v>28</v>
      </c>
      <c r="C26" s="28">
        <v>10845011537.344175</v>
      </c>
      <c r="D26" s="28">
        <v>11574294902.078476</v>
      </c>
      <c r="E26" s="28">
        <v>11890770594.976801</v>
      </c>
      <c r="F26" s="28">
        <v>11912303724.361338</v>
      </c>
      <c r="G26" s="28">
        <v>12243123551.024275</v>
      </c>
      <c r="H26" s="28">
        <v>12594459487.578321</v>
      </c>
      <c r="I26" s="28">
        <v>12960220067.591433</v>
      </c>
      <c r="J26" s="28">
        <v>13075335591.614902</v>
      </c>
      <c r="K26" s="28">
        <v>13185210639.485447</v>
      </c>
      <c r="L26" s="28">
        <v>13290966066.500549</v>
      </c>
      <c r="M26" s="28">
        <v>13590223064.605236</v>
      </c>
      <c r="N26" s="28">
        <v>13891833221.985025</v>
      </c>
      <c r="O26" s="28">
        <v>14189433782.303692</v>
      </c>
      <c r="P26" s="28">
        <v>14486925467.602053</v>
      </c>
      <c r="Q26" s="28">
        <v>14789776658.523386</v>
      </c>
    </row>
    <row r="27" spans="1:17" ht="15.75" thickBot="1" x14ac:dyDescent="0.3">
      <c r="B27" s="64" t="s">
        <v>29</v>
      </c>
      <c r="C27" s="32">
        <v>10979216460.865955</v>
      </c>
      <c r="D27" s="32">
        <v>11930843248.660107</v>
      </c>
      <c r="E27" s="32">
        <v>12291227598.053596</v>
      </c>
      <c r="F27" s="32">
        <v>12320410432.927416</v>
      </c>
      <c r="G27" s="32">
        <v>12376511706.955774</v>
      </c>
      <c r="H27" s="32">
        <v>12844722907.084846</v>
      </c>
      <c r="I27" s="32">
        <v>13302067748.435158</v>
      </c>
      <c r="J27" s="32">
        <v>13449573134.055426</v>
      </c>
      <c r="K27" s="32">
        <v>13592035272.309029</v>
      </c>
      <c r="L27" s="32">
        <v>13704679312.761976</v>
      </c>
      <c r="M27" s="32">
        <v>14019320825.826805</v>
      </c>
      <c r="N27" s="32">
        <v>14312667469.828184</v>
      </c>
      <c r="O27" s="32">
        <v>14600054498.10977</v>
      </c>
      <c r="P27" s="32">
        <v>14889594742.591492</v>
      </c>
      <c r="Q27" s="32">
        <v>15184380851.246</v>
      </c>
    </row>
    <row r="28" spans="1:17" x14ac:dyDescent="0.25">
      <c r="B28" s="65"/>
      <c r="C28" s="34"/>
      <c r="D28" s="34"/>
      <c r="E28" s="34"/>
      <c r="F28" s="34"/>
      <c r="G28" s="34"/>
      <c r="H28" s="34"/>
      <c r="I28" s="34"/>
      <c r="J28" s="34"/>
      <c r="K28" s="34"/>
      <c r="L28" s="34"/>
      <c r="M28" s="34"/>
      <c r="N28" s="34"/>
      <c r="O28" s="34"/>
      <c r="P28" s="34"/>
      <c r="Q28" s="34"/>
    </row>
    <row r="29" spans="1:17" ht="16.5" thickBot="1" x14ac:dyDescent="0.3">
      <c r="B29" s="66" t="s">
        <v>9</v>
      </c>
      <c r="C29" s="10">
        <v>2019</v>
      </c>
      <c r="D29" s="10">
        <v>2020</v>
      </c>
      <c r="E29" s="10">
        <v>2021</v>
      </c>
      <c r="F29" s="10">
        <v>2022</v>
      </c>
      <c r="G29" s="10">
        <v>2023</v>
      </c>
      <c r="H29" s="10">
        <v>2024</v>
      </c>
      <c r="I29" s="10">
        <v>2025</v>
      </c>
      <c r="J29" s="10">
        <v>2026</v>
      </c>
      <c r="K29" s="10">
        <v>2027</v>
      </c>
      <c r="L29" s="10">
        <v>2028</v>
      </c>
      <c r="M29" s="10">
        <v>2029</v>
      </c>
      <c r="N29" s="10">
        <v>2030</v>
      </c>
      <c r="O29" s="10">
        <v>2031</v>
      </c>
      <c r="P29" s="10">
        <v>2032</v>
      </c>
      <c r="Q29" s="10">
        <v>2033</v>
      </c>
    </row>
    <row r="30" spans="1:17" x14ac:dyDescent="0.25">
      <c r="B30" s="62" t="s">
        <v>5</v>
      </c>
      <c r="C30" s="28">
        <v>10979216460.865955</v>
      </c>
      <c r="D30" s="28">
        <v>11930843248.660107</v>
      </c>
      <c r="E30" s="28">
        <v>12291227598.053596</v>
      </c>
      <c r="F30" s="28">
        <v>12320410432.927416</v>
      </c>
      <c r="G30" s="28">
        <v>12376511706.955774</v>
      </c>
      <c r="H30" s="28">
        <v>12844722907.084846</v>
      </c>
      <c r="I30" s="28">
        <v>13302067748.435158</v>
      </c>
      <c r="J30" s="28">
        <v>13449573134.055426</v>
      </c>
      <c r="K30" s="28">
        <v>13592035272.309029</v>
      </c>
      <c r="L30" s="28">
        <v>13704679312.761976</v>
      </c>
      <c r="M30" s="28">
        <v>14019320825.826805</v>
      </c>
      <c r="N30" s="28">
        <v>14312667469.828184</v>
      </c>
      <c r="O30" s="28">
        <v>14600054498.10977</v>
      </c>
      <c r="P30" s="28">
        <v>14889594742.591492</v>
      </c>
      <c r="Q30" s="28">
        <v>15184380851.246</v>
      </c>
    </row>
    <row r="31" spans="1:17" x14ac:dyDescent="0.25">
      <c r="B31" s="63" t="s">
        <v>4</v>
      </c>
      <c r="C31" s="30">
        <v>10430255637.822657</v>
      </c>
      <c r="D31" s="30">
        <v>11334301086.2271</v>
      </c>
      <c r="E31" s="30">
        <v>11676666218.150917</v>
      </c>
      <c r="F31" s="30">
        <v>11704389911.281044</v>
      </c>
      <c r="G31" s="30">
        <v>11757686121.607985</v>
      </c>
      <c r="H31" s="30">
        <v>12202486761.730604</v>
      </c>
      <c r="I31" s="30">
        <v>12636964361.013399</v>
      </c>
      <c r="J31" s="30">
        <v>12777094477.352654</v>
      </c>
      <c r="K31" s="30">
        <v>12912433508.693577</v>
      </c>
      <c r="L31" s="30">
        <v>13019445347.123877</v>
      </c>
      <c r="M31" s="30">
        <v>13318354784.535463</v>
      </c>
      <c r="N31" s="30">
        <v>13597034096.336775</v>
      </c>
      <c r="O31" s="30">
        <v>13870051773.204281</v>
      </c>
      <c r="P31" s="30">
        <v>14145115005.461916</v>
      </c>
      <c r="Q31" s="30">
        <v>14425161808.683699</v>
      </c>
    </row>
    <row r="32" spans="1:17" ht="15.75" thickBot="1" x14ac:dyDescent="0.3">
      <c r="B32" s="67" t="s">
        <v>6</v>
      </c>
      <c r="C32" s="35">
        <v>11528177283.909254</v>
      </c>
      <c r="D32" s="35">
        <v>12527385411.093113</v>
      </c>
      <c r="E32" s="35">
        <v>12905788977.956276</v>
      </c>
      <c r="F32" s="35">
        <v>12936430954.573788</v>
      </c>
      <c r="G32" s="35">
        <v>12995337292.303564</v>
      </c>
      <c r="H32" s="35">
        <v>13486959052.439089</v>
      </c>
      <c r="I32" s="35">
        <v>13967171135.856916</v>
      </c>
      <c r="J32" s="35">
        <v>14122051790.758198</v>
      </c>
      <c r="K32" s="35">
        <v>14271637035.92448</v>
      </c>
      <c r="L32" s="35">
        <v>14389913278.400076</v>
      </c>
      <c r="M32" s="35">
        <v>14720286867.118147</v>
      </c>
      <c r="N32" s="35">
        <v>15028300843.319593</v>
      </c>
      <c r="O32" s="35">
        <v>15330057223.015259</v>
      </c>
      <c r="P32" s="35">
        <v>15634074479.721067</v>
      </c>
      <c r="Q32" s="35">
        <v>15943599893.808302</v>
      </c>
    </row>
    <row r="33" spans="1:17" x14ac:dyDescent="0.25">
      <c r="B33" s="65"/>
      <c r="C33" s="34"/>
      <c r="D33" s="34"/>
      <c r="E33" s="34"/>
      <c r="F33" s="34"/>
      <c r="G33" s="34"/>
      <c r="H33" s="34"/>
      <c r="I33" s="34"/>
      <c r="J33" s="34"/>
      <c r="K33" s="34"/>
      <c r="L33" s="34"/>
      <c r="M33" s="34"/>
      <c r="N33" s="34"/>
      <c r="O33" s="34"/>
      <c r="P33" s="34"/>
      <c r="Q33" s="34"/>
    </row>
    <row r="34" spans="1:17" ht="16.5" thickBot="1" x14ac:dyDescent="0.3">
      <c r="B34" s="66" t="s">
        <v>35</v>
      </c>
    </row>
    <row r="35" spans="1:17" x14ac:dyDescent="0.25">
      <c r="B35" s="68" t="s">
        <v>31</v>
      </c>
      <c r="C35" s="33">
        <v>0.09</v>
      </c>
      <c r="D35" s="33">
        <v>0.09</v>
      </c>
      <c r="E35" s="33">
        <v>0.09</v>
      </c>
      <c r="F35" s="33">
        <v>7.0000000000000007E-2</v>
      </c>
      <c r="G35" s="33">
        <v>7.0000000000000007E-2</v>
      </c>
      <c r="H35" s="33">
        <v>7.0000000000000007E-2</v>
      </c>
      <c r="I35" s="33">
        <v>7.0000000000000007E-2</v>
      </c>
      <c r="J35" s="33">
        <v>7.0000000000000007E-2</v>
      </c>
      <c r="K35" s="33">
        <v>7.0000000000000007E-2</v>
      </c>
      <c r="L35" s="33">
        <v>7.0000000000000007E-2</v>
      </c>
      <c r="M35" s="33">
        <v>7.0000000000000007E-2</v>
      </c>
      <c r="N35" s="33">
        <v>7.0000000000000007E-2</v>
      </c>
      <c r="O35" s="33">
        <v>7.0000000000000007E-2</v>
      </c>
      <c r="P35" s="33">
        <v>7.0000000000000007E-2</v>
      </c>
      <c r="Q35" s="33">
        <v>7.0000000000000007E-2</v>
      </c>
    </row>
    <row r="36" spans="1:17" x14ac:dyDescent="0.25">
      <c r="B36" s="69" t="s">
        <v>33</v>
      </c>
      <c r="C36" s="29">
        <v>988129481.47793591</v>
      </c>
      <c r="D36" s="29">
        <v>1073775892.3794096</v>
      </c>
      <c r="E36" s="29">
        <v>1106210483.8248236</v>
      </c>
      <c r="F36" s="29">
        <v>862428730.30491924</v>
      </c>
      <c r="G36" s="29">
        <v>866355819.48690426</v>
      </c>
      <c r="H36" s="29">
        <v>899130603.49593937</v>
      </c>
      <c r="I36" s="29">
        <v>931144742.39046109</v>
      </c>
      <c r="J36" s="29">
        <v>941470119.3838799</v>
      </c>
      <c r="K36" s="29">
        <v>951442469.06163204</v>
      </c>
      <c r="L36" s="29">
        <v>959327551.89333844</v>
      </c>
      <c r="M36" s="29">
        <v>981352457.80787647</v>
      </c>
      <c r="N36" s="29">
        <v>1001886722.887973</v>
      </c>
      <c r="O36" s="29">
        <v>1022003814.867684</v>
      </c>
      <c r="P36" s="29">
        <v>1042271631.9814045</v>
      </c>
      <c r="Q36" s="29">
        <v>1062906659.5872201</v>
      </c>
    </row>
    <row r="37" spans="1:17" x14ac:dyDescent="0.25">
      <c r="B37" s="69" t="s">
        <v>36</v>
      </c>
      <c r="C37" s="30">
        <v>679467455.96364844</v>
      </c>
      <c r="D37" s="30">
        <v>596609041.40632284</v>
      </c>
      <c r="E37" s="30">
        <v>629149875.50008237</v>
      </c>
      <c r="F37" s="30">
        <v>638049920.67565846</v>
      </c>
      <c r="G37" s="30">
        <v>629845847.74610591</v>
      </c>
      <c r="H37" s="30">
        <v>580432231.91413748</v>
      </c>
      <c r="I37" s="30">
        <v>516372834.18861496</v>
      </c>
      <c r="J37" s="30">
        <v>430918874.70225692</v>
      </c>
      <c r="K37" s="30">
        <v>350718051.40011013</v>
      </c>
      <c r="L37" s="30">
        <v>243634009.47918206</v>
      </c>
      <c r="M37" s="30">
        <v>155037124.98205724</v>
      </c>
      <c r="N37" s="30">
        <v>43136012.522205696</v>
      </c>
      <c r="O37" s="30">
        <v>8022520.3174707685</v>
      </c>
      <c r="P37" s="30">
        <v>7143004.8758523241</v>
      </c>
      <c r="Q37" s="30">
        <v>5639554.1140807765</v>
      </c>
    </row>
    <row r="38" spans="1:17" ht="15.75" thickBot="1" x14ac:dyDescent="0.3">
      <c r="B38" s="70" t="s">
        <v>34</v>
      </c>
      <c r="C38" s="31">
        <v>53279762.481130928</v>
      </c>
      <c r="D38" s="31">
        <v>68665211.175307527</v>
      </c>
      <c r="E38" s="31">
        <v>80033033.5767138</v>
      </c>
      <c r="F38" s="31">
        <v>78782693.890420601</v>
      </c>
      <c r="G38" s="31">
        <v>102268214.1853943</v>
      </c>
      <c r="H38" s="31">
        <v>101949881.36805716</v>
      </c>
      <c r="I38" s="31">
        <v>102865973.12493369</v>
      </c>
      <c r="J38" s="31">
        <v>105076417.8771629</v>
      </c>
      <c r="K38" s="31">
        <v>107219061.97405726</v>
      </c>
      <c r="L38" s="31">
        <v>112483829.20928721</v>
      </c>
      <c r="M38" s="31">
        <v>119105559.27936101</v>
      </c>
      <c r="N38" s="31">
        <v>127941149.66378161</v>
      </c>
      <c r="O38" s="31">
        <v>127813704.91894597</v>
      </c>
      <c r="P38" s="31">
        <v>129923312.11887351</v>
      </c>
      <c r="Q38" s="31">
        <v>132662814.7077727</v>
      </c>
    </row>
    <row r="39" spans="1:17" x14ac:dyDescent="0.25">
      <c r="B39" s="86" t="s">
        <v>83</v>
      </c>
      <c r="C39" s="85">
        <f>C36-C37-C38</f>
        <v>255382263.03315654</v>
      </c>
      <c r="D39" s="85">
        <f t="shared" ref="D39:Q39" si="0">D36-D37-D38</f>
        <v>408501639.7977792</v>
      </c>
      <c r="E39" s="85">
        <f t="shared" si="0"/>
        <v>397027574.74802744</v>
      </c>
      <c r="F39" s="85">
        <f t="shared" si="0"/>
        <v>145596115.73884016</v>
      </c>
      <c r="G39" s="85">
        <f t="shared" si="0"/>
        <v>134241757.55540407</v>
      </c>
      <c r="H39" s="85">
        <f t="shared" si="0"/>
        <v>216748490.21374473</v>
      </c>
      <c r="I39" s="85">
        <f t="shared" si="0"/>
        <v>311905935.0769124</v>
      </c>
      <c r="J39" s="85">
        <f t="shared" si="0"/>
        <v>405474826.80446005</v>
      </c>
      <c r="K39" s="85">
        <f t="shared" si="0"/>
        <v>493505355.68746465</v>
      </c>
      <c r="L39" s="85">
        <f t="shared" si="0"/>
        <v>603209713.20486927</v>
      </c>
      <c r="M39" s="85">
        <f t="shared" si="0"/>
        <v>707209773.54645824</v>
      </c>
      <c r="N39" s="85">
        <f t="shared" si="0"/>
        <v>830809560.7019856</v>
      </c>
      <c r="O39" s="85">
        <f t="shared" si="0"/>
        <v>886167589.63126731</v>
      </c>
      <c r="P39" s="85">
        <f t="shared" si="0"/>
        <v>905205314.98667872</v>
      </c>
      <c r="Q39" s="85">
        <f t="shared" si="0"/>
        <v>924604290.76536655</v>
      </c>
    </row>
    <row r="41" spans="1:17" ht="26.25" x14ac:dyDescent="0.4">
      <c r="A41" s="9" t="s">
        <v>20</v>
      </c>
    </row>
    <row r="43" spans="1:17" ht="45" customHeight="1" thickBot="1" x14ac:dyDescent="0.3">
      <c r="B43" s="38" t="s">
        <v>78</v>
      </c>
      <c r="C43" s="82" t="s">
        <v>81</v>
      </c>
      <c r="D43" s="82" t="s">
        <v>82</v>
      </c>
    </row>
    <row r="44" spans="1:17" ht="15.75" thickBot="1" x14ac:dyDescent="0.3">
      <c r="B44" s="39" t="s">
        <v>21</v>
      </c>
      <c r="C44" s="44">
        <v>11.306988461538463</v>
      </c>
      <c r="D44" s="27">
        <v>7.1411829999999936</v>
      </c>
      <c r="F44" s="83" t="s">
        <v>79</v>
      </c>
      <c r="G44" s="84">
        <v>0.3</v>
      </c>
    </row>
    <row r="45" spans="1:17" x14ac:dyDescent="0.25">
      <c r="B45" s="40" t="s">
        <v>22</v>
      </c>
      <c r="C45" s="46">
        <v>1.9683661538461539</v>
      </c>
      <c r="D45" s="25">
        <v>3.4088891666666665</v>
      </c>
    </row>
    <row r="46" spans="1:17" x14ac:dyDescent="0.25">
      <c r="B46" s="40" t="s">
        <v>23</v>
      </c>
      <c r="C46" s="46">
        <v>2.0035146153846153</v>
      </c>
      <c r="D46" s="25">
        <v>2.3282641666666666</v>
      </c>
    </row>
    <row r="47" spans="1:17" x14ac:dyDescent="0.25">
      <c r="B47" s="40" t="s">
        <v>24</v>
      </c>
      <c r="C47" s="46">
        <v>2.1143938461538463</v>
      </c>
      <c r="D47" s="25">
        <v>3.3770974999999996</v>
      </c>
    </row>
    <row r="48" spans="1:17" x14ac:dyDescent="0.25">
      <c r="B48" s="40" t="s">
        <v>25</v>
      </c>
      <c r="C48" s="46">
        <v>1.8498507692307695</v>
      </c>
      <c r="D48" s="25">
        <v>5.9628041666666665</v>
      </c>
    </row>
    <row r="49" spans="1:26" x14ac:dyDescent="0.25">
      <c r="B49" s="40" t="s">
        <v>26</v>
      </c>
      <c r="C49" s="46">
        <v>1.7738353846153847</v>
      </c>
      <c r="D49" s="25">
        <v>3.3481035000000001</v>
      </c>
    </row>
    <row r="50" spans="1:26" ht="15.75" thickBot="1" x14ac:dyDescent="0.3">
      <c r="B50" s="41" t="s">
        <v>27</v>
      </c>
      <c r="C50" s="48">
        <v>4.0682976923076932</v>
      </c>
      <c r="D50" s="26">
        <v>5.4711206666666667</v>
      </c>
    </row>
    <row r="52" spans="1:26" ht="15.75" thickBot="1" x14ac:dyDescent="0.3">
      <c r="B52" s="38" t="s">
        <v>37</v>
      </c>
      <c r="C52" s="36">
        <v>43466</v>
      </c>
      <c r="D52" s="36">
        <v>43497</v>
      </c>
      <c r="E52" s="36">
        <v>43525</v>
      </c>
      <c r="F52" s="36">
        <v>43556</v>
      </c>
      <c r="G52" s="36">
        <v>43586</v>
      </c>
      <c r="H52" s="36">
        <v>43617</v>
      </c>
      <c r="I52" s="36">
        <v>43647</v>
      </c>
      <c r="J52" s="36">
        <v>43678</v>
      </c>
      <c r="K52" s="36">
        <v>43709</v>
      </c>
      <c r="L52" s="36">
        <v>43739</v>
      </c>
      <c r="M52" s="36">
        <v>43770</v>
      </c>
      <c r="N52" s="36">
        <v>43800</v>
      </c>
      <c r="O52" s="36">
        <v>43831</v>
      </c>
      <c r="P52" s="36">
        <v>43862</v>
      </c>
      <c r="Q52" s="36">
        <v>43891</v>
      </c>
      <c r="R52" s="36">
        <v>43922</v>
      </c>
      <c r="S52" s="36">
        <v>43952</v>
      </c>
      <c r="T52" s="36">
        <v>43983</v>
      </c>
      <c r="U52" s="36">
        <v>44013</v>
      </c>
      <c r="V52" s="36">
        <v>44044</v>
      </c>
      <c r="W52" s="36">
        <v>44075</v>
      </c>
      <c r="X52" s="36">
        <v>44105</v>
      </c>
      <c r="Y52" s="36">
        <v>44136</v>
      </c>
      <c r="Z52" s="36">
        <v>44166</v>
      </c>
    </row>
    <row r="53" spans="1:26" x14ac:dyDescent="0.25">
      <c r="B53" s="43" t="s">
        <v>50</v>
      </c>
      <c r="C53" s="79">
        <v>38.212050000000012</v>
      </c>
      <c r="D53" s="79">
        <v>27.70020999999997</v>
      </c>
      <c r="E53" s="79">
        <v>36.466539999999895</v>
      </c>
      <c r="F53" s="79">
        <v>25.973149999999805</v>
      </c>
      <c r="G53" s="79">
        <v>15.726999999999862</v>
      </c>
      <c r="H53" s="79">
        <v>14.582499999999982</v>
      </c>
      <c r="I53" s="49">
        <v>25.08524692307693</v>
      </c>
      <c r="J53" s="49">
        <v>25.085246923076927</v>
      </c>
      <c r="K53" s="49">
        <v>27.593771615384625</v>
      </c>
      <c r="L53" s="49">
        <v>30.102296307692317</v>
      </c>
      <c r="M53" s="49">
        <v>30.102296307692317</v>
      </c>
      <c r="N53" s="49">
        <v>32.610821000000001</v>
      </c>
      <c r="O53" s="49">
        <v>30.102296307692313</v>
      </c>
      <c r="P53" s="49">
        <v>27.593771615384622</v>
      </c>
      <c r="Q53" s="49">
        <v>27.593771615384622</v>
      </c>
      <c r="R53" s="49">
        <v>25.08524692307693</v>
      </c>
      <c r="S53" s="49">
        <v>25.08524692307693</v>
      </c>
      <c r="T53" s="49">
        <v>23.889328251956229</v>
      </c>
      <c r="U53" s="49">
        <v>21.082179919845046</v>
      </c>
      <c r="V53" s="49">
        <v>21.082179919845046</v>
      </c>
      <c r="W53" s="49">
        <v>21.082179919845046</v>
      </c>
      <c r="X53" s="49">
        <v>0</v>
      </c>
      <c r="Y53" s="49">
        <v>0</v>
      </c>
      <c r="Z53" s="50">
        <v>0</v>
      </c>
    </row>
    <row r="54" spans="1:26" x14ac:dyDescent="0.25">
      <c r="B54" s="45" t="s">
        <v>51</v>
      </c>
      <c r="C54" s="80">
        <v>2737.1690020000001</v>
      </c>
      <c r="D54" s="80">
        <v>2764.8692120000001</v>
      </c>
      <c r="E54" s="80">
        <v>2801.335752</v>
      </c>
      <c r="F54" s="80">
        <v>2827.3089019999998</v>
      </c>
      <c r="G54" s="80">
        <v>2843.0359019999996</v>
      </c>
      <c r="H54" s="80">
        <v>2857.6184019999996</v>
      </c>
      <c r="I54" s="51">
        <v>2882.7036489230763</v>
      </c>
      <c r="J54" s="51">
        <v>2907.7888958461531</v>
      </c>
      <c r="K54" s="51">
        <v>2935.3826674615375</v>
      </c>
      <c r="L54" s="51">
        <v>2965.48496376923</v>
      </c>
      <c r="M54" s="51">
        <v>2995.5872600769226</v>
      </c>
      <c r="N54" s="51">
        <v>3028.1980810769228</v>
      </c>
      <c r="O54" s="51">
        <v>3058.3003773846149</v>
      </c>
      <c r="P54" s="51">
        <v>3085.8941489999993</v>
      </c>
      <c r="Q54" s="51">
        <v>3113.4879206153837</v>
      </c>
      <c r="R54" s="51">
        <v>3138.5731675384604</v>
      </c>
      <c r="S54" s="51">
        <v>3163.6584144615372</v>
      </c>
      <c r="T54" s="51">
        <v>3187.5477427134933</v>
      </c>
      <c r="U54" s="51">
        <v>3208.6299226333385</v>
      </c>
      <c r="V54" s="51">
        <v>3229.7121025531837</v>
      </c>
      <c r="W54" s="51">
        <v>3250.7942824730289</v>
      </c>
      <c r="X54" s="51">
        <v>3253.1214369100235</v>
      </c>
      <c r="Y54" s="51">
        <v>3253.1214369100235</v>
      </c>
      <c r="Z54" s="52">
        <v>3253.1214369100235</v>
      </c>
    </row>
    <row r="55" spans="1:26" x14ac:dyDescent="0.25">
      <c r="B55" s="45" t="s">
        <v>38</v>
      </c>
      <c r="C55" s="53" t="s">
        <v>32</v>
      </c>
      <c r="D55" s="53" t="s">
        <v>32</v>
      </c>
      <c r="E55" s="53" t="s">
        <v>32</v>
      </c>
      <c r="F55" s="53" t="s">
        <v>32</v>
      </c>
      <c r="G55" s="53" t="s">
        <v>32</v>
      </c>
      <c r="H55" s="53" t="s">
        <v>32</v>
      </c>
      <c r="I55" s="53">
        <v>1.2</v>
      </c>
      <c r="J55" s="53">
        <v>1.3</v>
      </c>
      <c r="K55" s="53">
        <v>1.2</v>
      </c>
      <c r="L55" s="53">
        <v>1.1000000000000001</v>
      </c>
      <c r="M55" s="53">
        <v>1.1000000000000001</v>
      </c>
      <c r="N55" s="53">
        <v>1</v>
      </c>
      <c r="O55" s="53">
        <v>1</v>
      </c>
      <c r="P55" s="53">
        <v>1</v>
      </c>
      <c r="Q55" s="53">
        <v>1</v>
      </c>
      <c r="R55" s="53">
        <v>1</v>
      </c>
      <c r="S55" s="53">
        <v>1</v>
      </c>
      <c r="T55" s="53">
        <v>1</v>
      </c>
      <c r="U55" s="53">
        <v>1</v>
      </c>
      <c r="V55" s="53">
        <v>1</v>
      </c>
      <c r="W55" s="53">
        <v>1</v>
      </c>
      <c r="X55" s="53">
        <v>1</v>
      </c>
      <c r="Y55" s="53">
        <v>1</v>
      </c>
      <c r="Z55" s="74">
        <v>1</v>
      </c>
    </row>
    <row r="56" spans="1:26" x14ac:dyDescent="0.25">
      <c r="B56" s="73" t="s">
        <v>80</v>
      </c>
      <c r="C56" s="53" t="s">
        <v>32</v>
      </c>
      <c r="D56" s="53" t="s">
        <v>32</v>
      </c>
      <c r="E56" s="53" t="s">
        <v>32</v>
      </c>
      <c r="F56" s="53" t="s">
        <v>32</v>
      </c>
      <c r="G56" s="53" t="s">
        <v>32</v>
      </c>
      <c r="H56" s="53" t="s">
        <v>32</v>
      </c>
      <c r="I56" s="53">
        <v>0.64999999999999991</v>
      </c>
      <c r="J56" s="53">
        <v>0.74999999999999989</v>
      </c>
      <c r="K56" s="53">
        <v>0.84999999999999987</v>
      </c>
      <c r="L56" s="53">
        <v>0.94999999999999984</v>
      </c>
      <c r="M56" s="53">
        <v>1</v>
      </c>
      <c r="N56" s="53">
        <v>1</v>
      </c>
      <c r="O56" s="53">
        <v>1</v>
      </c>
      <c r="P56" s="53">
        <v>1</v>
      </c>
      <c r="Q56" s="53">
        <v>1</v>
      </c>
      <c r="R56" s="53">
        <v>1</v>
      </c>
      <c r="S56" s="53">
        <v>1</v>
      </c>
      <c r="T56" s="53">
        <v>1</v>
      </c>
      <c r="U56" s="53">
        <v>1</v>
      </c>
      <c r="V56" s="53">
        <v>1</v>
      </c>
      <c r="W56" s="53">
        <v>1</v>
      </c>
      <c r="X56" s="53">
        <v>1</v>
      </c>
      <c r="Y56" s="53">
        <v>1</v>
      </c>
      <c r="Z56" s="74">
        <v>1</v>
      </c>
    </row>
    <row r="57" spans="1:26" x14ac:dyDescent="0.25">
      <c r="B57" s="73" t="s">
        <v>48</v>
      </c>
      <c r="C57" s="11">
        <v>3056551.6445784033</v>
      </c>
      <c r="D57" s="11">
        <v>3080129.4212638494</v>
      </c>
      <c r="E57" s="11">
        <v>3108258.5098741781</v>
      </c>
      <c r="F57" s="11">
        <v>3144601.1974516436</v>
      </c>
      <c r="G57" s="11">
        <v>3185819.1716300473</v>
      </c>
      <c r="H57" s="11">
        <v>3227795.4990478875</v>
      </c>
      <c r="I57" s="11">
        <v>3267243.582803756</v>
      </c>
      <c r="J57" s="11">
        <v>3306928.6881515346</v>
      </c>
      <c r="K57" s="11">
        <v>3344269.3943660529</v>
      </c>
      <c r="L57" s="11">
        <v>3377565.1844154568</v>
      </c>
      <c r="M57" s="11">
        <v>3405310.123299025</v>
      </c>
      <c r="N57" s="11">
        <v>3427429.3922921629</v>
      </c>
      <c r="O57" s="11">
        <v>3448451.3610970746</v>
      </c>
      <c r="P57" s="11">
        <v>3471669.3103032857</v>
      </c>
      <c r="Q57" s="11">
        <v>3499099.6100845062</v>
      </c>
      <c r="R57" s="11">
        <v>3532219.9810267957</v>
      </c>
      <c r="S57" s="11">
        <v>3568753.3455266152</v>
      </c>
      <c r="T57" s="11">
        <v>3607890.3658270845</v>
      </c>
      <c r="U57" s="11">
        <v>3648309.4115735632</v>
      </c>
      <c r="V57" s="11">
        <v>3690800.8860093062</v>
      </c>
      <c r="W57" s="11">
        <v>3729447.6794090401</v>
      </c>
      <c r="X57" s="11">
        <v>3763459.1533218352</v>
      </c>
      <c r="Y57" s="11">
        <v>3788036.5421066359</v>
      </c>
      <c r="Z57" s="75">
        <v>3805930.9356142879</v>
      </c>
    </row>
    <row r="58" spans="1:26" ht="15.75" thickBot="1" x14ac:dyDescent="0.3">
      <c r="B58" s="54" t="s">
        <v>49</v>
      </c>
      <c r="C58" s="76">
        <f>C57/$C$60</f>
        <v>4.2046048967876261E-2</v>
      </c>
      <c r="D58" s="76">
        <f>D57/$C$60</f>
        <v>4.2370385824682964E-2</v>
      </c>
      <c r="E58" s="76">
        <f t="shared" ref="E58:Z58" si="1">E57/$C$60</f>
        <v>4.2757330713780281E-2</v>
      </c>
      <c r="F58" s="76">
        <f t="shared" si="1"/>
        <v>4.3257262204948362E-2</v>
      </c>
      <c r="G58" s="76">
        <f t="shared" si="1"/>
        <v>4.3824258337251849E-2</v>
      </c>
      <c r="H58" s="76">
        <f t="shared" si="1"/>
        <v>4.4401686407617588E-2</v>
      </c>
      <c r="I58" s="76">
        <f t="shared" si="1"/>
        <v>4.4944335855151098E-2</v>
      </c>
      <c r="J58" s="76">
        <f t="shared" si="1"/>
        <v>4.5490245781360836E-2</v>
      </c>
      <c r="K58" s="76">
        <f t="shared" si="1"/>
        <v>4.60039060575664E-2</v>
      </c>
      <c r="L58" s="76">
        <f t="shared" si="1"/>
        <v>4.6461924302186784E-2</v>
      </c>
      <c r="M58" s="76">
        <f t="shared" si="1"/>
        <v>4.6843584811989865E-2</v>
      </c>
      <c r="N58" s="76">
        <f t="shared" si="1"/>
        <v>4.7147858377551491E-2</v>
      </c>
      <c r="O58" s="76">
        <f t="shared" si="1"/>
        <v>4.7437037437012268E-2</v>
      </c>
      <c r="P58" s="76">
        <f t="shared" si="1"/>
        <v>4.7756424492352754E-2</v>
      </c>
      <c r="Q58" s="76">
        <f t="shared" si="1"/>
        <v>4.8133756813843367E-2</v>
      </c>
      <c r="R58" s="76">
        <f t="shared" si="1"/>
        <v>4.8589361986078501E-2</v>
      </c>
      <c r="S58" s="76">
        <f t="shared" si="1"/>
        <v>4.9091916436759989E-2</v>
      </c>
      <c r="T58" s="76">
        <f t="shared" si="1"/>
        <v>4.9630286882726152E-2</v>
      </c>
      <c r="U58" s="76">
        <f t="shared" si="1"/>
        <v>5.0186292922966211E-2</v>
      </c>
      <c r="V58" s="76">
        <f t="shared" si="1"/>
        <v>5.0770807376700866E-2</v>
      </c>
      <c r="W58" s="78">
        <f t="shared" si="1"/>
        <v>5.1302434241445288E-2</v>
      </c>
      <c r="X58" s="76">
        <f t="shared" si="1"/>
        <v>5.1770297462452396E-2</v>
      </c>
      <c r="Y58" s="76">
        <f t="shared" si="1"/>
        <v>5.2108385024028932E-2</v>
      </c>
      <c r="Z58" s="77">
        <f t="shared" si="1"/>
        <v>5.2354541030261555E-2</v>
      </c>
    </row>
    <row r="59" spans="1:26" ht="15.75" thickBot="1" x14ac:dyDescent="0.3">
      <c r="B59" s="55"/>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5.75" thickBot="1" x14ac:dyDescent="0.3">
      <c r="B60" s="61" t="s">
        <v>47</v>
      </c>
      <c r="C60" s="72">
        <v>72695335.700000003</v>
      </c>
      <c r="F60" s="53"/>
      <c r="G60" s="53"/>
      <c r="H60" s="53"/>
      <c r="I60" s="53"/>
      <c r="J60" s="53"/>
      <c r="K60" s="53"/>
      <c r="L60" s="53"/>
      <c r="M60" s="53"/>
      <c r="N60" s="53"/>
      <c r="O60" s="53"/>
      <c r="P60" s="53"/>
      <c r="Q60" s="53"/>
      <c r="R60" s="53"/>
      <c r="S60" s="53"/>
      <c r="T60" s="53"/>
      <c r="U60" s="53"/>
      <c r="V60" s="53"/>
      <c r="W60" s="53"/>
      <c r="X60" s="53"/>
      <c r="Y60" s="53"/>
      <c r="Z60" s="53"/>
    </row>
    <row r="61" spans="1:26" x14ac:dyDescent="0.25">
      <c r="B61" s="55"/>
      <c r="C61" s="53"/>
      <c r="D61" s="53"/>
      <c r="E61" s="53"/>
      <c r="F61" s="53"/>
      <c r="G61" s="53"/>
      <c r="H61" s="53"/>
      <c r="I61" s="53"/>
      <c r="J61" s="53"/>
      <c r="K61" s="53"/>
      <c r="L61" s="53"/>
      <c r="M61" s="53"/>
      <c r="N61" s="53"/>
      <c r="O61" s="53"/>
      <c r="P61" s="53"/>
      <c r="Q61" s="53"/>
      <c r="R61" s="53"/>
      <c r="S61" s="53"/>
      <c r="T61" s="53"/>
      <c r="U61" s="53"/>
      <c r="V61" s="53"/>
      <c r="W61" s="53"/>
      <c r="X61" s="53"/>
      <c r="Y61" s="53"/>
      <c r="Z61" s="53"/>
    </row>
    <row r="63" spans="1:26" ht="26.25" x14ac:dyDescent="0.4">
      <c r="A63" s="9" t="s">
        <v>46</v>
      </c>
      <c r="B63" s="37"/>
    </row>
    <row r="64" spans="1:26" ht="17.25" customHeight="1" x14ac:dyDescent="0.25">
      <c r="B64" s="37"/>
    </row>
    <row r="65" spans="2:25" ht="17.25" customHeight="1" thickBot="1" x14ac:dyDescent="0.3">
      <c r="B65" s="38" t="s">
        <v>52</v>
      </c>
    </row>
    <row r="66" spans="2:25" ht="17.25" customHeight="1" x14ac:dyDescent="0.25">
      <c r="B66" s="39" t="s">
        <v>21</v>
      </c>
      <c r="C66" s="50">
        <v>8.3903182386871116</v>
      </c>
    </row>
    <row r="67" spans="2:25" ht="17.25" customHeight="1" x14ac:dyDescent="0.25">
      <c r="B67" s="40" t="s">
        <v>22</v>
      </c>
      <c r="C67" s="52">
        <v>43.835498034106735</v>
      </c>
    </row>
    <row r="68" spans="2:25" ht="17.25" customHeight="1" x14ac:dyDescent="0.25">
      <c r="B68" s="40" t="s">
        <v>23</v>
      </c>
      <c r="C68" s="52">
        <v>43.983830030628134</v>
      </c>
    </row>
    <row r="69" spans="2:25" ht="17.25" customHeight="1" x14ac:dyDescent="0.25">
      <c r="B69" s="40" t="s">
        <v>24</v>
      </c>
      <c r="C69" s="52">
        <v>81.683936309376008</v>
      </c>
    </row>
    <row r="70" spans="2:25" ht="17.25" customHeight="1" x14ac:dyDescent="0.25">
      <c r="B70" s="40" t="s">
        <v>25</v>
      </c>
      <c r="C70" s="52">
        <v>102.28628495021366</v>
      </c>
    </row>
    <row r="71" spans="2:25" ht="17.25" customHeight="1" x14ac:dyDescent="0.25">
      <c r="B71" s="40" t="s">
        <v>26</v>
      </c>
      <c r="C71" s="52">
        <v>84.514605229342507</v>
      </c>
    </row>
    <row r="72" spans="2:25" ht="17.25" customHeight="1" thickBot="1" x14ac:dyDescent="0.3">
      <c r="B72" s="41" t="s">
        <v>27</v>
      </c>
      <c r="C72" s="81">
        <v>164.7585369512822</v>
      </c>
    </row>
    <row r="73" spans="2:25" ht="17.25" customHeight="1" x14ac:dyDescent="0.25">
      <c r="B73" s="4"/>
      <c r="C73" s="4"/>
    </row>
    <row r="74" spans="2:25" ht="15.75" thickBot="1" x14ac:dyDescent="0.3">
      <c r="B74" s="42" t="s">
        <v>45</v>
      </c>
      <c r="C74" s="71" t="s">
        <v>54</v>
      </c>
      <c r="D74" s="71" t="s">
        <v>55</v>
      </c>
      <c r="E74" s="71" t="s">
        <v>56</v>
      </c>
      <c r="F74" s="71" t="s">
        <v>57</v>
      </c>
      <c r="G74" s="71" t="s">
        <v>58</v>
      </c>
      <c r="H74" s="71" t="s">
        <v>59</v>
      </c>
      <c r="I74" s="71" t="s">
        <v>60</v>
      </c>
      <c r="J74" s="71" t="s">
        <v>61</v>
      </c>
      <c r="K74" s="71" t="s">
        <v>62</v>
      </c>
      <c r="L74" s="71" t="s">
        <v>63</v>
      </c>
      <c r="M74" s="71" t="s">
        <v>64</v>
      </c>
      <c r="N74" s="71" t="s">
        <v>65</v>
      </c>
      <c r="O74" s="71" t="s">
        <v>66</v>
      </c>
      <c r="P74" s="71" t="s">
        <v>67</v>
      </c>
      <c r="Q74" s="71" t="s">
        <v>68</v>
      </c>
      <c r="R74" s="71" t="s">
        <v>69</v>
      </c>
      <c r="S74" s="71" t="s">
        <v>70</v>
      </c>
      <c r="T74" s="71" t="s">
        <v>71</v>
      </c>
      <c r="U74" s="71" t="s">
        <v>72</v>
      </c>
      <c r="V74" s="71" t="s">
        <v>73</v>
      </c>
      <c r="W74" s="71" t="s">
        <v>74</v>
      </c>
      <c r="X74" s="71" t="s">
        <v>75</v>
      </c>
      <c r="Y74" s="71" t="s">
        <v>76</v>
      </c>
    </row>
    <row r="75" spans="2:25" x14ac:dyDescent="0.25">
      <c r="B75" s="43" t="s">
        <v>39</v>
      </c>
      <c r="C75" s="44">
        <v>0</v>
      </c>
      <c r="D75" s="44">
        <v>0</v>
      </c>
      <c r="E75" s="44">
        <v>0</v>
      </c>
      <c r="F75" s="44">
        <v>0</v>
      </c>
      <c r="G75" s="44">
        <v>0</v>
      </c>
      <c r="H75" s="44">
        <v>11.226086153846152</v>
      </c>
      <c r="I75" s="44">
        <v>0</v>
      </c>
      <c r="J75" s="44">
        <v>0</v>
      </c>
      <c r="K75" s="44">
        <v>0</v>
      </c>
      <c r="L75" s="44">
        <v>0</v>
      </c>
      <c r="M75" s="44">
        <v>0</v>
      </c>
      <c r="N75" s="44">
        <v>0</v>
      </c>
      <c r="O75" s="44">
        <v>0</v>
      </c>
      <c r="P75" s="44">
        <v>0</v>
      </c>
      <c r="Q75" s="44">
        <v>0</v>
      </c>
      <c r="R75" s="44">
        <v>0</v>
      </c>
      <c r="S75" s="44">
        <v>0</v>
      </c>
      <c r="T75" s="44">
        <v>0</v>
      </c>
      <c r="U75" s="44">
        <v>0</v>
      </c>
      <c r="V75" s="44">
        <v>0</v>
      </c>
      <c r="W75" s="44">
        <v>0</v>
      </c>
      <c r="X75" s="44">
        <v>0</v>
      </c>
      <c r="Y75" s="27">
        <v>0</v>
      </c>
    </row>
    <row r="76" spans="2:25" x14ac:dyDescent="0.25">
      <c r="B76" s="45" t="s">
        <v>40</v>
      </c>
      <c r="C76" s="46">
        <v>0</v>
      </c>
      <c r="D76" s="46">
        <v>0</v>
      </c>
      <c r="E76" s="46">
        <v>0</v>
      </c>
      <c r="F76" s="46">
        <v>0</v>
      </c>
      <c r="G76" s="46">
        <v>0</v>
      </c>
      <c r="H76" s="46">
        <v>12.848350116923076</v>
      </c>
      <c r="I76" s="46">
        <v>19.272525175384615</v>
      </c>
      <c r="J76" s="46">
        <v>19.272525175384615</v>
      </c>
      <c r="K76" s="46">
        <v>19.272525175384615</v>
      </c>
      <c r="L76" s="46">
        <v>19.272525175384615</v>
      </c>
      <c r="M76" s="46">
        <v>19.272525175384615</v>
      </c>
      <c r="N76" s="46">
        <v>19.272525175384615</v>
      </c>
      <c r="O76" s="46">
        <v>18.529375739625621</v>
      </c>
      <c r="P76" s="46">
        <v>8.4135054830769231</v>
      </c>
      <c r="Q76" s="46">
        <v>8.4135054830769231</v>
      </c>
      <c r="R76" s="46">
        <v>8.4135054830769231</v>
      </c>
      <c r="S76" s="46">
        <v>8.4135054830769231</v>
      </c>
      <c r="T76" s="46">
        <v>8.4135054830769231</v>
      </c>
      <c r="U76" s="46">
        <v>2.6833237573953914</v>
      </c>
      <c r="V76" s="46">
        <v>0</v>
      </c>
      <c r="W76" s="46">
        <v>0</v>
      </c>
      <c r="X76" s="46">
        <v>0</v>
      </c>
      <c r="Y76" s="25">
        <v>0</v>
      </c>
    </row>
    <row r="77" spans="2:25" x14ac:dyDescent="0.25">
      <c r="B77" s="45" t="s">
        <v>41</v>
      </c>
      <c r="C77" s="46">
        <v>0</v>
      </c>
      <c r="D77" s="46">
        <v>0</v>
      </c>
      <c r="E77" s="46">
        <v>0</v>
      </c>
      <c r="F77" s="46">
        <v>0</v>
      </c>
      <c r="G77" s="46">
        <v>0</v>
      </c>
      <c r="H77" s="46">
        <v>1.8697471876923077</v>
      </c>
      <c r="I77" s="46">
        <v>2.8046207815384614</v>
      </c>
      <c r="J77" s="46">
        <v>2.8046207815384614</v>
      </c>
      <c r="K77" s="46">
        <v>2.8046207815384614</v>
      </c>
      <c r="L77" s="46">
        <v>2.8046207815384614</v>
      </c>
      <c r="M77" s="46">
        <v>2.8046207815384614</v>
      </c>
      <c r="N77" s="46">
        <v>2.8046207815384614</v>
      </c>
      <c r="O77" s="46">
        <v>2.7473247846012709</v>
      </c>
      <c r="P77" s="46">
        <v>2.2124265507692309</v>
      </c>
      <c r="Q77" s="46">
        <v>2.2124265507692309</v>
      </c>
      <c r="R77" s="46">
        <v>2.2124265507692309</v>
      </c>
      <c r="S77" s="46">
        <v>2.2124265507692309</v>
      </c>
      <c r="T77" s="46">
        <v>2.2124265507692309</v>
      </c>
      <c r="U77" s="46">
        <v>0.71946763031548566</v>
      </c>
      <c r="V77" s="46">
        <v>0</v>
      </c>
      <c r="W77" s="46">
        <v>0</v>
      </c>
      <c r="X77" s="46">
        <v>0</v>
      </c>
      <c r="Y77" s="25">
        <v>0</v>
      </c>
    </row>
    <row r="78" spans="2:25" x14ac:dyDescent="0.25">
      <c r="B78" s="45" t="s">
        <v>42</v>
      </c>
      <c r="C78" s="46">
        <v>0</v>
      </c>
      <c r="D78" s="46">
        <v>0</v>
      </c>
      <c r="E78" s="46">
        <v>0</v>
      </c>
      <c r="F78" s="46">
        <v>0</v>
      </c>
      <c r="G78" s="46">
        <v>0</v>
      </c>
      <c r="H78" s="46">
        <v>2.5258200184615385</v>
      </c>
      <c r="I78" s="46">
        <v>3.7887300276923082</v>
      </c>
      <c r="J78" s="46">
        <v>3.7887300276923082</v>
      </c>
      <c r="K78" s="46">
        <v>3.7887300276923082</v>
      </c>
      <c r="L78" s="46">
        <v>3.7887300276923082</v>
      </c>
      <c r="M78" s="46">
        <v>3.7887300276923082</v>
      </c>
      <c r="N78" s="46">
        <v>3.7887300276923082</v>
      </c>
      <c r="O78" s="46">
        <v>3.7887300276923082</v>
      </c>
      <c r="P78" s="46">
        <v>3.7887300276923082</v>
      </c>
      <c r="Q78" s="46">
        <v>3.7887300276923082</v>
      </c>
      <c r="R78" s="46">
        <v>3.7887300276923082</v>
      </c>
      <c r="S78" s="46">
        <v>3.7887300276923082</v>
      </c>
      <c r="T78" s="46">
        <v>3.7887300276923082</v>
      </c>
      <c r="U78" s="46">
        <v>1.2449021226231778</v>
      </c>
      <c r="V78" s="46">
        <v>0</v>
      </c>
      <c r="W78" s="46">
        <v>0</v>
      </c>
      <c r="X78" s="46">
        <v>0</v>
      </c>
      <c r="Y78" s="25">
        <v>0</v>
      </c>
    </row>
    <row r="79" spans="2:25" x14ac:dyDescent="0.25">
      <c r="B79" s="45" t="s">
        <v>43</v>
      </c>
      <c r="C79" s="46">
        <v>0</v>
      </c>
      <c r="D79" s="46">
        <v>0</v>
      </c>
      <c r="E79" s="46">
        <v>0</v>
      </c>
      <c r="F79" s="46">
        <v>0</v>
      </c>
      <c r="G79" s="46">
        <v>0</v>
      </c>
      <c r="H79" s="46">
        <v>1.2513227569230769</v>
      </c>
      <c r="I79" s="46">
        <v>1.8769841353846155</v>
      </c>
      <c r="J79" s="46">
        <v>1.8769841353846155</v>
      </c>
      <c r="K79" s="46">
        <v>1.8769841353846155</v>
      </c>
      <c r="L79" s="46">
        <v>1.8769841353846155</v>
      </c>
      <c r="M79" s="46">
        <v>1.8769841353846155</v>
      </c>
      <c r="N79" s="46">
        <v>1.8769841353846155</v>
      </c>
      <c r="O79" s="46">
        <v>1.8673039029027314</v>
      </c>
      <c r="P79" s="46">
        <v>1.6416959815384615</v>
      </c>
      <c r="Q79" s="46">
        <v>1.6416959815384615</v>
      </c>
      <c r="R79" s="46">
        <v>1.6416959815384615</v>
      </c>
      <c r="S79" s="46">
        <v>1.6416959815384615</v>
      </c>
      <c r="T79" s="46">
        <v>1.6416959815384615</v>
      </c>
      <c r="U79" s="46">
        <v>0.52922410723856239</v>
      </c>
      <c r="V79" s="46">
        <v>0</v>
      </c>
      <c r="W79" s="46">
        <v>0</v>
      </c>
      <c r="X79" s="46">
        <v>0</v>
      </c>
      <c r="Y79" s="25">
        <v>0</v>
      </c>
    </row>
    <row r="80" spans="2:25" x14ac:dyDescent="0.25">
      <c r="B80" s="45" t="s">
        <v>53</v>
      </c>
      <c r="C80" s="46">
        <v>0</v>
      </c>
      <c r="D80" s="46">
        <v>0</v>
      </c>
      <c r="E80" s="46">
        <v>0</v>
      </c>
      <c r="F80" s="46">
        <v>0</v>
      </c>
      <c r="G80" s="46">
        <v>0</v>
      </c>
      <c r="H80" s="46">
        <v>0.84672700307692306</v>
      </c>
      <c r="I80" s="46">
        <v>1.2700905046153848</v>
      </c>
      <c r="J80" s="46">
        <v>1.2700905046153848</v>
      </c>
      <c r="K80" s="46">
        <v>1.2700905046153848</v>
      </c>
      <c r="L80" s="46">
        <v>1.2700905046153848</v>
      </c>
      <c r="M80" s="46">
        <v>1.2700905046153848</v>
      </c>
      <c r="N80" s="46">
        <v>1.2700905046153848</v>
      </c>
      <c r="O80" s="46">
        <v>1.2652503883744426</v>
      </c>
      <c r="P80" s="46">
        <v>1.1524464276923077</v>
      </c>
      <c r="Q80" s="46">
        <v>1.1524464276923077</v>
      </c>
      <c r="R80" s="46">
        <v>1.1524464276923077</v>
      </c>
      <c r="S80" s="46">
        <v>1.1524464276923077</v>
      </c>
      <c r="T80" s="46">
        <v>1.1524464276923077</v>
      </c>
      <c r="U80" s="46">
        <v>0.37176838718805016</v>
      </c>
      <c r="V80" s="46">
        <v>0</v>
      </c>
      <c r="W80" s="46">
        <v>0</v>
      </c>
      <c r="X80" s="46">
        <v>0</v>
      </c>
      <c r="Y80" s="25">
        <v>0</v>
      </c>
    </row>
    <row r="81" spans="2:25" ht="15.75" thickBot="1" x14ac:dyDescent="0.3">
      <c r="B81" s="47" t="s">
        <v>44</v>
      </c>
      <c r="C81" s="48">
        <v>0</v>
      </c>
      <c r="D81" s="48">
        <v>0</v>
      </c>
      <c r="E81" s="48">
        <v>0</v>
      </c>
      <c r="F81" s="48">
        <v>0</v>
      </c>
      <c r="G81" s="48">
        <v>0</v>
      </c>
      <c r="H81" s="48">
        <v>8.1365953846153865</v>
      </c>
      <c r="I81" s="48">
        <v>12.20489307692308</v>
      </c>
      <c r="J81" s="48">
        <v>12.20489307692308</v>
      </c>
      <c r="K81" s="48">
        <v>12.20489307692308</v>
      </c>
      <c r="L81" s="48">
        <v>12.20489307692308</v>
      </c>
      <c r="M81" s="48">
        <v>12.20489307692308</v>
      </c>
      <c r="N81" s="48">
        <v>12.20489307692308</v>
      </c>
      <c r="O81" s="48">
        <v>12.20489307692308</v>
      </c>
      <c r="P81" s="48">
        <v>12.20489307692308</v>
      </c>
      <c r="Q81" s="48">
        <v>12.20489307692308</v>
      </c>
      <c r="R81" s="48">
        <v>12.20489307692308</v>
      </c>
      <c r="S81" s="48">
        <v>12.20489307692308</v>
      </c>
      <c r="T81" s="48">
        <v>12.20489307692308</v>
      </c>
      <c r="U81" s="48">
        <v>4.0682976923076932</v>
      </c>
      <c r="V81" s="48">
        <v>0</v>
      </c>
      <c r="W81" s="48">
        <v>0</v>
      </c>
      <c r="X81" s="48">
        <v>0</v>
      </c>
      <c r="Y81" s="26">
        <v>0</v>
      </c>
    </row>
    <row r="83" spans="2:25" x14ac:dyDescent="0.25">
      <c r="B83" s="56" t="s">
        <v>77</v>
      </c>
    </row>
  </sheetData>
  <mergeCells count="3">
    <mergeCell ref="A12:A14"/>
    <mergeCell ref="A16:A18"/>
    <mergeCell ref="A5:A10"/>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4919FB2FB1F4EA19E846E34729454" ma:contentTypeVersion="4" ma:contentTypeDescription="Create a new document." ma:contentTypeScope="" ma:versionID="27b10ec3a2874c1b80989206241e60a1">
  <xsd:schema xmlns:xsd="http://www.w3.org/2001/XMLSchema" xmlns:xs="http://www.w3.org/2001/XMLSchema" xmlns:p="http://schemas.microsoft.com/office/2006/metadata/properties" xmlns:ns2="ac66bcaa-cb5b-4d4e-9178-5a212b417d3a" xmlns:ns3="4a5d7a04-907a-4a7f-8a47-99715b49607f" targetNamespace="http://schemas.microsoft.com/office/2006/metadata/properties" ma:root="true" ma:fieldsID="c743fa5ec90204888411937b81b7c48e" ns2:_="" ns3:_="">
    <xsd:import namespace="ac66bcaa-cb5b-4d4e-9178-5a212b417d3a"/>
    <xsd:import namespace="4a5d7a04-907a-4a7f-8a47-99715b4960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6bcaa-cb5b-4d4e-9178-5a212b41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5d7a04-907a-4a7f-8a47-99715b4960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F8C1AB-8236-49C3-A764-0FA9BE12B2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6bcaa-cb5b-4d4e-9178-5a212b417d3a"/>
    <ds:schemaRef ds:uri="4a5d7a04-907a-4a7f-8a47-99715b4960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412426-8C09-4927-9AEC-B2CF51EF635C}">
  <ds:schemaRefs>
    <ds:schemaRef ds:uri="http://schemas.microsoft.com/sharepoint/v3/contenttype/forms"/>
  </ds:schemaRefs>
</ds:datastoreItem>
</file>

<file path=customXml/itemProps3.xml><?xml version="1.0" encoding="utf-8"?>
<ds:datastoreItem xmlns:ds="http://schemas.openxmlformats.org/officeDocument/2006/customXml" ds:itemID="{AE317AF4-1B6F-4CFA-BF3C-E46C5BE85D73}">
  <ds:schemaRefs>
    <ds:schemaRef ds:uri="http://purl.org/dc/dcmitype/"/>
    <ds:schemaRef ds:uri="http://schemas.microsoft.com/office/2006/documentManagement/types"/>
    <ds:schemaRef ds:uri="4a5d7a04-907a-4a7f-8a47-99715b49607f"/>
    <ds:schemaRef ds:uri="http://purl.org/dc/terms/"/>
    <ds:schemaRef ds:uri="http://schemas.microsoft.com/office/2006/metadata/properties"/>
    <ds:schemaRef ds:uri="http://schemas.microsoft.com/office/infopath/2007/PartnerControls"/>
    <ds:schemaRef ds:uri="http://schemas.openxmlformats.org/package/2006/metadata/core-properties"/>
    <ds:schemaRef ds:uri="ac66bcaa-cb5b-4d4e-9178-5a212b417d3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 Modeling Inputs&amp;Assumptions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Tobin Armstrong</dc:creator>
  <cp:lastModifiedBy>Benrey, Ariane</cp:lastModifiedBy>
  <dcterms:created xsi:type="dcterms:W3CDTF">2019-06-28T19:12:04Z</dcterms:created>
  <dcterms:modified xsi:type="dcterms:W3CDTF">2019-08-27T17:03:11Z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0x0101007F04919FB2FB1F4EA19E846E34729454</vt:lpwstr>
  </property>
</Properties>
</file>