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bookViews>
    <workbookView xWindow="-120" yWindow="-120" windowWidth="25440" windowHeight="15390" activeTab="0"/>
  </bookViews>
  <sheets>
    <sheet name="ACE" sheetId="1" r:id="rId1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<sst xmlns="http://schemas.openxmlformats.org/spreadsheetml/2006/main" count="41" uniqueCount="36">
  <si>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Summer</t>
  </si>
  <si>
    <t>Delivery</t>
  </si>
  <si>
    <t>Supply</t>
  </si>
  <si>
    <t>Winter</t>
  </si>
  <si>
    <t xml:space="preserve">Delivery </t>
  </si>
  <si>
    <t>RESIDENTIAL SERVICE 
(RS)</t>
  </si>
  <si>
    <t>Rate Components</t>
  </si>
  <si>
    <t>Community Solar Rate Summary</t>
  </si>
  <si>
    <t>CIEP Standby Fee</t>
  </si>
  <si>
    <r>
      <t xml:space="preserve">Summer Distribution 
</t>
    </r>
    <r>
      <rPr>
        <sz val="8"/>
        <color theme="1"/>
        <rFont val="Calibri"/>
        <family val="2"/>
        <scheme val="minor"/>
      </rPr>
      <t>(class weighted avg)</t>
    </r>
  </si>
  <si>
    <t>Code</t>
  </si>
  <si>
    <t>Winter Delivery</t>
  </si>
  <si>
    <t>Sumer Delivery</t>
  </si>
  <si>
    <t>Summer &amp; Winter Delivery</t>
  </si>
  <si>
    <r>
      <t xml:space="preserve">Summer Supply
</t>
    </r>
    <r>
      <rPr>
        <sz val="9"/>
        <color theme="1"/>
        <rFont val="Calibri"/>
        <family val="2"/>
        <scheme val="minor"/>
      </rPr>
      <t>(class weighted avg)</t>
    </r>
  </si>
  <si>
    <r>
      <t xml:space="preserve">Winter Supply
</t>
    </r>
    <r>
      <rPr>
        <sz val="9"/>
        <color theme="1"/>
        <rFont val="Calibri"/>
        <family val="2"/>
        <scheme val="minor"/>
      </rPr>
      <t>(class weighted avg)</t>
    </r>
  </si>
  <si>
    <t xml:space="preserve">Winter Distibution
</t>
  </si>
  <si>
    <t>RGGI</t>
  </si>
  <si>
    <t>Note1 :  All rates exclude SUT.  Individual customer rates will vary</t>
  </si>
  <si>
    <t>EDIT</t>
  </si>
  <si>
    <t>RESIDENTIAL TOU SERVICE
(R-TOU)</t>
  </si>
  <si>
    <t>MONTHLY GENERAL SERVICE - SECONDARY
(MGS-S)
BGS-RSCP Supply</t>
  </si>
  <si>
    <t>MONTHLY GENERAL SERVICE - SECONDARY
(MGS-S)
BGS-CIEP Supply</t>
  </si>
  <si>
    <t>MONTHLY GENERAL SERVICE - PRIMARY
(MGS-P)
BGS-RSCP Supply</t>
  </si>
  <si>
    <t>MONTHLY GENERAL SERVICE - PRIMARY
(MGS-P)
BGS-CIEP Supply</t>
  </si>
  <si>
    <t>ANNUAL GENERAL SERVICE - SECONDARY
(AGS-S)
BGS-CIEP Supply</t>
  </si>
  <si>
    <t>ANNUAL GENERAL SERVICE - SECONDARY
(AGS-S)
BGS-RSCP Supply</t>
  </si>
  <si>
    <t>ANNUAL GENERAL SERVICE - PRIMARY
(AGS-P)
BGS-RSCP Supply</t>
  </si>
  <si>
    <t>ANNUAL GENERAL SERVICE - PRIMARY
(AGS-P)
BGS-CIEP Supply</t>
  </si>
  <si>
    <t>TRANSMISSION GENERAL SERVICE - SUB TRANSMISSION
(TGS-SUB)
BGS-CIEP Supply</t>
  </si>
  <si>
    <t>TRANSMISSION GENERAL SERVICE 
(TGS)
BGS-CIEP Supply</t>
  </si>
  <si>
    <t>STREET AND PRIVATE LIGHTING 
(SPL)</t>
  </si>
  <si>
    <t>CONTRIBUTED STREET LIGHTING 
(CSL)</t>
  </si>
  <si>
    <t>DIRECT DISTRIBUTION CONNECTION
(DDC)</t>
  </si>
  <si>
    <t>IIP</t>
  </si>
  <si>
    <t>Note 2: CIEP supply rates are based upon the historical 12 month LMP from January 2020 to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</si>
</sst>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0_);_(* \(#,##0.000000\);_(* &quot;-&quot;??_);_(@_)"/>
    <numFmt numFmtId="165" formatCode="0.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"/>
        <bgColor indexed="64"/>
      </patternFill>
    </fill>
    <fill>
      <patternFill patternType="solid">
        <fgColor rgb="FFFFC000"/>
        <bgColor indexed="64"/>
      </patternFill>
    </fill>
    <fill>
      <patternFill patternType="darkUp">
        <fgColor rgb="FFFFC000"/>
      </patternFill>
    </fill>
    <fill>
      <patternFill patternType="darkUp">
        <fgColor theme="4" tint="0.59996"/>
      </patternFill>
    </fill>
    <fill>
      <patternFill patternType="solid">
        <fgColor theme="4" tint="0.59999"/>
        <bgColor indexed="64"/>
      </patternFill>
    </fill>
    <fill>
      <patternFill patternType="darkUp">
        <fgColor rgb="FFFFC000"/>
        <bgColor theme="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/>
    </xf>
    <xf numFmtId="164" fontId="6" fillId="3" borderId="7" xfId="18" applyNumberFormat="1" applyFont="1" applyFill="1" applyBorder="1" applyAlignment="1">
      <alignment/>
    </xf>
    <xf numFmtId="0" fontId="6" fillId="4" borderId="8" xfId="0" applyNumberFormat="1" applyFont="1" applyFill="1" applyBorder="1" applyAlignment="1">
      <alignment/>
    </xf>
    <xf numFmtId="0" fontId="6" fillId="4" borderId="9" xfId="0" applyNumberFormat="1" applyFont="1" applyFill="1" applyBorder="1" applyAlignment="1">
      <alignment/>
    </xf>
    <xf numFmtId="164" fontId="6" fillId="4" borderId="10" xfId="18" applyNumberFormat="1" applyFont="1" applyFill="1" applyBorder="1" applyAlignment="1">
      <alignment/>
    </xf>
    <xf numFmtId="164" fontId="6" fillId="4" borderId="9" xfId="18" applyNumberFormat="1" applyFont="1" applyFill="1" applyBorder="1" applyAlignment="1">
      <alignment/>
    </xf>
    <xf numFmtId="0" fontId="6" fillId="5" borderId="8" xfId="0" applyNumberFormat="1" applyFont="1" applyFill="1" applyBorder="1" applyAlignment="1">
      <alignment/>
    </xf>
    <xf numFmtId="0" fontId="6" fillId="5" borderId="9" xfId="0" applyNumberFormat="1" applyFont="1" applyFill="1" applyBorder="1" applyAlignment="1">
      <alignment/>
    </xf>
    <xf numFmtId="164" fontId="6" fillId="5" borderId="10" xfId="18" applyNumberFormat="1" applyFont="1" applyFill="1" applyBorder="1" applyAlignment="1">
      <alignment/>
    </xf>
    <xf numFmtId="164" fontId="6" fillId="5" borderId="9" xfId="18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 horizontal="right"/>
    </xf>
    <xf numFmtId="0" fontId="6" fillId="6" borderId="2" xfId="0" applyNumberFormat="1" applyFont="1" applyFill="1" applyBorder="1" applyAlignment="1">
      <alignment/>
    </xf>
    <xf numFmtId="164" fontId="6" fillId="6" borderId="11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6" fillId="0" borderId="2" xfId="18" applyNumberFormat="1" applyFont="1" applyFill="1" applyBorder="1" applyAlignment="1">
      <alignment/>
    </xf>
    <xf numFmtId="0" fontId="7" fillId="2" borderId="12" xfId="0" applyFont="1" applyFill="1" applyBorder="1" applyAlignment="1">
      <alignment horizontal="left"/>
    </xf>
    <xf numFmtId="0" fontId="7" fillId="3" borderId="7" xfId="0" applyFont="1" applyFill="1" applyBorder="1" applyAlignment="1">
      <alignment vertical="center"/>
    </xf>
    <xf numFmtId="165" fontId="7" fillId="3" borderId="7" xfId="0" applyNumberFormat="1" applyFont="1" applyFill="1" applyBorder="1" applyAlignment="1">
      <alignment vertical="center"/>
    </xf>
    <xf numFmtId="164" fontId="7" fillId="3" borderId="7" xfId="18" applyNumberFormat="1" applyFont="1" applyFill="1" applyBorder="1" applyAlignment="1">
      <alignment vertical="center"/>
    </xf>
    <xf numFmtId="164" fontId="7" fillId="6" borderId="11" xfId="18" applyNumberFormat="1" applyFont="1" applyFill="1" applyBorder="1" applyAlignment="1">
      <alignment vertical="center"/>
    </xf>
    <xf numFmtId="164" fontId="7" fillId="2" borderId="11" xfId="18" applyNumberFormat="1" applyFont="1" applyFill="1" applyBorder="1"/>
    <xf numFmtId="0" fontId="7" fillId="7" borderId="11" xfId="0" applyFont="1" applyFill="1" applyBorder="1" applyAlignment="1">
      <alignment vertical="center"/>
    </xf>
    <xf numFmtId="164" fontId="7" fillId="7" borderId="11" xfId="18" applyNumberFormat="1" applyFont="1" applyFill="1" applyBorder="1" applyAlignment="1">
      <alignment vertical="center"/>
    </xf>
    <xf numFmtId="14" fontId="0" fillId="0" borderId="0" xfId="0" applyNumberFormat="1"/>
    <xf numFmtId="0" fontId="7" fillId="6" borderId="11" xfId="0" applyFont="1" applyFill="1" applyBorder="1" applyAlignment="1">
      <alignment vertical="top"/>
    </xf>
    <xf numFmtId="165" fontId="7" fillId="7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vertical="center"/>
    </xf>
    <xf numFmtId="164" fontId="7" fillId="5" borderId="10" xfId="18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/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0" fontId="6" fillId="6" borderId="6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theme" Target="theme/theme1.xml" /><Relationship Id="rId3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zoomScale="85" zoomScaleNormal="85" workbookViewId="0" topLeftCell="A1">
      <selection pane="topLeft" activeCell="A1" sqref="A1"/>
    </sheetView>
  </sheetViews>
  <sheetFormatPr defaultColWidth="9.14285714285714" defaultRowHeight="15"/>
  <cols>
    <col min="1" max="1" width="8.28571428571429" customWidth="1"/>
    <col min="2" max="2" width="11.2857142857143" customWidth="1"/>
    <col min="3" max="14" width="14.8571428571429" customWidth="1"/>
    <col min="15" max="15" width="16.1428571428571" customWidth="1"/>
    <col min="16" max="16" width="16" customWidth="1"/>
    <col min="17" max="17" width="18.8571428571429" customWidth="1"/>
    <col min="19" max="19" width="10" bestFit="1" customWidth="1"/>
  </cols>
  <sheetData>
    <row r="1" spans="3:17" ht="15.75" thickBot="1">
      <c r="C1" s="37"/>
      <c r="Q1" s="33">
        <v>44470</v>
      </c>
    </row>
    <row r="2" spans="1:17" ht="19.5" thickBot="1">
      <c r="A2" s="49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103.5" thickBot="1">
      <c r="A3" s="1"/>
      <c r="B3" s="2"/>
      <c r="C3" s="3" t="s">
        <v>5</v>
      </c>
      <c r="D3" s="4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26</v>
      </c>
      <c r="J3" s="3" t="s">
        <v>25</v>
      </c>
      <c r="K3" s="3" t="s">
        <v>27</v>
      </c>
      <c r="L3" s="3" t="s">
        <v>28</v>
      </c>
      <c r="M3" s="3" t="s">
        <v>29</v>
      </c>
      <c r="N3" s="3" t="s">
        <v>30</v>
      </c>
      <c r="O3" s="38" t="s">
        <v>31</v>
      </c>
      <c r="P3" s="38" t="s">
        <v>32</v>
      </c>
      <c r="Q3" s="38" t="s">
        <v>33</v>
      </c>
    </row>
    <row r="4" spans="1:19" ht="15">
      <c r="A4" s="9" t="s">
        <v>0</v>
      </c>
      <c r="B4" s="10" t="s">
        <v>1</v>
      </c>
      <c r="C4" s="11">
        <f>+C14+C16+C17+C18+C19</f>
        <v>0.063463999999999993</v>
      </c>
      <c r="D4" s="11">
        <f t="shared" si="0" ref="D4:Q4">+D14+D16+D17+D18+D19</f>
        <v>0.063463999999999993</v>
      </c>
      <c r="E4" s="11">
        <f t="shared" si="0"/>
        <v>0.051764999999999999</v>
      </c>
      <c r="F4" s="11">
        <f t="shared" si="0"/>
        <v>0.051914999999999996</v>
      </c>
      <c r="G4" s="11">
        <f t="shared" si="0"/>
        <v>0.039751000000000002</v>
      </c>
      <c r="H4" s="11">
        <f t="shared" si="0"/>
        <v>0.039900999999999999</v>
      </c>
      <c r="I4" s="11">
        <f t="shared" si="0"/>
        <v>-0.0014220000000000001</v>
      </c>
      <c r="J4" s="11">
        <f t="shared" si="0"/>
        <v>-0.0012720000000000001</v>
      </c>
      <c r="K4" s="11">
        <f t="shared" si="0"/>
        <v>-0.00033</v>
      </c>
      <c r="L4" s="11">
        <f t="shared" si="0"/>
        <v>-0.00018000000000000001</v>
      </c>
      <c r="M4" s="11">
        <f t="shared" si="0"/>
        <v>0.00077300000000000003</v>
      </c>
      <c r="N4" s="11">
        <f t="shared" si="0"/>
        <v>0.00074899999999999999</v>
      </c>
      <c r="O4" s="11">
        <f t="shared" si="0"/>
        <v>-0.017378000000000001</v>
      </c>
      <c r="P4" s="11">
        <f t="shared" si="0"/>
        <v>-0.017378000000000001</v>
      </c>
      <c r="Q4" s="11">
        <f t="shared" si="0"/>
        <v>-0.0021069999999999999</v>
      </c>
      <c r="S4" s="45"/>
    </row>
    <row r="5" spans="1:19" ht="15.75" thickBot="1">
      <c r="A5" s="12"/>
      <c r="B5" s="13" t="s">
        <v>2</v>
      </c>
      <c r="C5" s="14">
        <f>+C20</f>
        <v>0.10182899999999999</v>
      </c>
      <c r="D5" s="15">
        <f>+D20</f>
        <v>0.10166</v>
      </c>
      <c r="E5" s="14">
        <f>+E20</f>
        <v>0.076555000000000012</v>
      </c>
      <c r="F5" s="14">
        <f t="shared" si="1" ref="F5:Q5">+F20</f>
        <v>0.032200000000000006</v>
      </c>
      <c r="G5" s="14">
        <f t="shared" si="1"/>
        <v>0.069305000000000005</v>
      </c>
      <c r="H5" s="14">
        <f t="shared" si="1"/>
        <v>0.031900999999999999</v>
      </c>
      <c r="I5" s="14">
        <f t="shared" si="1"/>
        <v>0.069238000000000008</v>
      </c>
      <c r="J5" s="14">
        <f t="shared" si="1"/>
        <v>0.030964000000000002</v>
      </c>
      <c r="K5" s="14">
        <f t="shared" si="1"/>
        <v>0.060302999999999995</v>
      </c>
      <c r="L5" s="14">
        <f t="shared" si="1"/>
        <v>0.030166999999999999</v>
      </c>
      <c r="M5" s="14">
        <f t="shared" si="1"/>
        <v>0.029686999999999998</v>
      </c>
      <c r="N5" s="14">
        <f t="shared" si="1"/>
        <v>0.029593999999999999</v>
      </c>
      <c r="O5" s="14">
        <f t="shared" si="1"/>
        <v>0.047948999999999999</v>
      </c>
      <c r="P5" s="14">
        <f t="shared" si="1"/>
        <v>0.047948999999999999</v>
      </c>
      <c r="Q5" s="14">
        <f t="shared" si="1"/>
        <v>0.070067999999999991</v>
      </c>
      <c r="S5" s="45"/>
    </row>
    <row r="6" spans="1:19" ht="15">
      <c r="A6" s="20" t="s">
        <v>3</v>
      </c>
      <c r="B6" s="21" t="s">
        <v>4</v>
      </c>
      <c r="C6" s="22">
        <f>+C15+C16+C17+C18+C19</f>
        <v>0.054346999999999993</v>
      </c>
      <c r="D6" s="22">
        <f t="shared" si="2" ref="D6:Q6">+D15+D16+D17+D18+D19</f>
        <v>0.054346999999999993</v>
      </c>
      <c r="E6" s="22">
        <f t="shared" si="2"/>
        <v>0.045997000000000003</v>
      </c>
      <c r="F6" s="22">
        <f t="shared" si="2"/>
        <v>0.046147000000000001</v>
      </c>
      <c r="G6" s="22">
        <f t="shared" si="2"/>
        <v>0.038557000000000001</v>
      </c>
      <c r="H6" s="22">
        <f t="shared" si="2"/>
        <v>0.038706999999999998</v>
      </c>
      <c r="I6" s="22">
        <f t="shared" si="2"/>
        <v>-0.0014220000000000001</v>
      </c>
      <c r="J6" s="22">
        <f t="shared" si="2"/>
        <v>-0.0012720000000000001</v>
      </c>
      <c r="K6" s="22">
        <f t="shared" si="2"/>
        <v>-0.00033</v>
      </c>
      <c r="L6" s="22">
        <f t="shared" si="2"/>
        <v>-0.00018000000000000001</v>
      </c>
      <c r="M6" s="22">
        <f t="shared" si="2"/>
        <v>0.00077300000000000003</v>
      </c>
      <c r="N6" s="22">
        <f t="shared" si="2"/>
        <v>0.00074899999999999999</v>
      </c>
      <c r="O6" s="22">
        <f t="shared" si="2"/>
        <v>-0.017378000000000001</v>
      </c>
      <c r="P6" s="22">
        <f t="shared" si="2"/>
        <v>-0.017378000000000001</v>
      </c>
      <c r="Q6" s="22">
        <f t="shared" si="2"/>
        <v>-0.0021069999999999999</v>
      </c>
      <c r="S6" s="45"/>
    </row>
    <row r="7" spans="1:19" ht="15.75" thickBot="1">
      <c r="A7" s="16"/>
      <c r="B7" s="17" t="s">
        <v>2</v>
      </c>
      <c r="C7" s="18">
        <f>+C21</f>
        <v>0.10364899999999999</v>
      </c>
      <c r="D7" s="19">
        <f>+D21</f>
        <v>0.103243</v>
      </c>
      <c r="E7" s="18">
        <f>+E21</f>
        <v>0.073408000000000001</v>
      </c>
      <c r="F7" s="18">
        <f t="shared" si="3" ref="F7:Q7">+F21</f>
        <v>0.032200000000000006</v>
      </c>
      <c r="G7" s="18">
        <f t="shared" si="3"/>
        <v>0.065990000000000007</v>
      </c>
      <c r="H7" s="18">
        <f t="shared" si="3"/>
        <v>0.031900999999999999</v>
      </c>
      <c r="I7" s="18">
        <f t="shared" si="3"/>
        <v>0.066245000000000012</v>
      </c>
      <c r="J7" s="18">
        <f t="shared" si="3"/>
        <v>0.030964000000000002</v>
      </c>
      <c r="K7" s="18">
        <f t="shared" si="3"/>
        <v>0.057207000000000001</v>
      </c>
      <c r="L7" s="18">
        <f t="shared" si="3"/>
        <v>0.030166999999999999</v>
      </c>
      <c r="M7" s="18">
        <f t="shared" si="3"/>
        <v>0.029686999999999998</v>
      </c>
      <c r="N7" s="18">
        <f t="shared" si="3"/>
        <v>0.029593999999999999</v>
      </c>
      <c r="O7" s="18">
        <f t="shared" si="3"/>
        <v>0.046892999999999997</v>
      </c>
      <c r="P7" s="18">
        <f t="shared" si="3"/>
        <v>0.046892999999999997</v>
      </c>
      <c r="Q7" s="18">
        <f t="shared" si="3"/>
        <v>0.067003000000000007</v>
      </c>
      <c r="S7" s="45"/>
    </row>
    <row r="8" spans="1:17" ht="21" customHeight="1">
      <c r="A8" s="46" t="s">
        <v>10</v>
      </c>
      <c r="B8" s="47"/>
      <c r="C8" s="4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5">
      <c r="A9" s="70" t="s">
        <v>12</v>
      </c>
      <c r="B9" s="71"/>
      <c r="C9" s="7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73" t="s">
        <v>11</v>
      </c>
      <c r="B10" s="74"/>
      <c r="C10" s="7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.75" thickBot="1">
      <c r="A11" s="76" t="s">
        <v>13</v>
      </c>
      <c r="B11" s="77"/>
      <c r="C11" s="7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9.5" thickBot="1">
      <c r="A12" s="49" t="s">
        <v>6</v>
      </c>
      <c r="B12" s="50"/>
      <c r="C12" s="50"/>
      <c r="D12" s="50"/>
      <c r="E12" s="50"/>
      <c r="F12" s="50"/>
      <c r="G12" s="50"/>
      <c r="H12" s="58"/>
      <c r="I12" s="50"/>
      <c r="J12" s="58"/>
      <c r="K12" s="58"/>
      <c r="L12" s="58"/>
      <c r="M12" s="58"/>
      <c r="N12" s="58"/>
      <c r="O12" s="58"/>
      <c r="P12" s="58"/>
      <c r="Q12" s="59"/>
    </row>
    <row r="13" spans="1:17" ht="103.5" thickBot="1">
      <c r="A13" s="1"/>
      <c r="B13" s="2"/>
      <c r="C13" s="3" t="s">
        <v>5</v>
      </c>
      <c r="D13" s="4" t="str">
        <f t="shared" si="4" ref="D13:N13">D3</f>
        <v>RESIDENTIAL TOU SERVICE
(R-TOU)</v>
      </c>
      <c r="E13" s="3" t="str">
        <f t="shared" si="4"/>
        <v>MONTHLY GENERAL SERVICE - SECONDARY
(MGS-S)
BGS-RSCP Supply</v>
      </c>
      <c r="F13" s="3" t="str">
        <f t="shared" si="4"/>
        <v>MONTHLY GENERAL SERVICE - SECONDARY
(MGS-S)
BGS-CIEP Supply</v>
      </c>
      <c r="G13" s="5" t="str">
        <f t="shared" si="4"/>
        <v>MONTHLY GENERAL SERVICE - PRIMARY
(MGS-P)
BGS-RSCP Supply</v>
      </c>
      <c r="H13" s="3" t="str">
        <f t="shared" si="4"/>
        <v>MONTHLY GENERAL SERVICE - PRIMARY
(MGS-P)
BGS-CIEP Supply</v>
      </c>
      <c r="I13" s="3" t="str">
        <f t="shared" si="4"/>
        <v>ANNUAL GENERAL SERVICE - SECONDARY
(AGS-S)
BGS-RSCP Supply</v>
      </c>
      <c r="J13" s="3" t="str">
        <f t="shared" si="4"/>
        <v>ANNUAL GENERAL SERVICE - SECONDARY
(AGS-S)
BGS-CIEP Supply</v>
      </c>
      <c r="K13" s="5" t="str">
        <f t="shared" si="4"/>
        <v>ANNUAL GENERAL SERVICE - PRIMARY
(AGS-P)
BGS-RSCP Supply</v>
      </c>
      <c r="L13" s="3" t="str">
        <f t="shared" si="4"/>
        <v>ANNUAL GENERAL SERVICE - PRIMARY
(AGS-P)
BGS-CIEP Supply</v>
      </c>
      <c r="M13" s="6" t="str">
        <f t="shared" si="4"/>
        <v>TRANSMISSION GENERAL SERVICE - SUB TRANSMISSION
(TGS-SUB)
BGS-CIEP Supply</v>
      </c>
      <c r="N13" s="3" t="str">
        <f t="shared" si="4"/>
        <v>TRANSMISSION GENERAL SERVICE 
(TGS)
BGS-CIEP Supply</v>
      </c>
      <c r="O13" s="38" t="s">
        <v>31</v>
      </c>
      <c r="P13" s="38" t="s">
        <v>32</v>
      </c>
      <c r="Q13" s="38" t="s">
        <v>33</v>
      </c>
    </row>
    <row r="14" spans="1:18" s="7" customFormat="1" ht="30" customHeight="1">
      <c r="A14" s="60" t="s">
        <v>9</v>
      </c>
      <c r="B14" s="61"/>
      <c r="C14" s="26">
        <v>0.065956000000000001</v>
      </c>
      <c r="D14" s="26">
        <v>0.065956000000000001</v>
      </c>
      <c r="E14" s="26">
        <v>0.054344000000000003</v>
      </c>
      <c r="F14" s="26">
        <v>0.054344000000000003</v>
      </c>
      <c r="G14" s="26">
        <v>0.041857999999999999</v>
      </c>
      <c r="H14" s="27">
        <v>0.041857999999999999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36"/>
    </row>
    <row r="15" spans="1:17" s="7" customFormat="1" ht="30" customHeight="1">
      <c r="A15" s="62" t="s">
        <v>16</v>
      </c>
      <c r="B15" s="63"/>
      <c r="C15" s="34">
        <v>0.056839000000000001</v>
      </c>
      <c r="D15" s="34">
        <v>0.056839000000000001</v>
      </c>
      <c r="E15" s="34">
        <v>0.048576000000000001</v>
      </c>
      <c r="F15" s="34">
        <v>0.048576000000000001</v>
      </c>
      <c r="G15" s="34">
        <v>0.040663999999999999</v>
      </c>
      <c r="H15" s="34">
        <v>0.040663999999999999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1:17" ht="15">
      <c r="A16" s="64" t="s">
        <v>17</v>
      </c>
      <c r="B16" s="65"/>
      <c r="C16" s="30">
        <v>0.0011900000000000001</v>
      </c>
      <c r="D16" s="30">
        <v>0.0011900000000000001</v>
      </c>
      <c r="E16" s="30">
        <v>0.0011900000000000001</v>
      </c>
      <c r="F16" s="30">
        <v>0.0011900000000000001</v>
      </c>
      <c r="G16" s="30">
        <v>0.0011900000000000001</v>
      </c>
      <c r="H16" s="30">
        <v>0.0011900000000000001</v>
      </c>
      <c r="I16" s="30">
        <v>0.0011900000000000001</v>
      </c>
      <c r="J16" s="30">
        <v>0.0011900000000000001</v>
      </c>
      <c r="K16" s="30">
        <v>0.0011900000000000001</v>
      </c>
      <c r="L16" s="30">
        <v>0.0011900000000000001</v>
      </c>
      <c r="M16" s="30">
        <v>0.0011900000000000001</v>
      </c>
      <c r="N16" s="30">
        <v>0.0011900000000000001</v>
      </c>
      <c r="O16" s="30">
        <v>0.0011900000000000001</v>
      </c>
      <c r="P16" s="30">
        <v>0.0011900000000000001</v>
      </c>
      <c r="Q16" s="30">
        <v>0.0011900000000000001</v>
      </c>
    </row>
    <row r="17" spans="1:17" ht="15">
      <c r="A17" s="64" t="s">
        <v>19</v>
      </c>
      <c r="B17" s="65"/>
      <c r="C17" s="30">
        <v>-0.004581</v>
      </c>
      <c r="D17" s="30">
        <v>-0.004581</v>
      </c>
      <c r="E17" s="30">
        <v>-0.0044910000000000002</v>
      </c>
      <c r="F17" s="30">
        <v>-0.0044910000000000002</v>
      </c>
      <c r="G17" s="30">
        <v>-0.0038430000000000001</v>
      </c>
      <c r="H17" s="30">
        <v>-0.0038430000000000001</v>
      </c>
      <c r="I17" s="30">
        <v>-0.0026120000000000002</v>
      </c>
      <c r="J17" s="30">
        <v>-0.0026120000000000002</v>
      </c>
      <c r="K17" s="30">
        <v>-0.0015200000000000001</v>
      </c>
      <c r="L17" s="30">
        <v>-0.0015200000000000001</v>
      </c>
      <c r="M17" s="30">
        <v>-0.00056700000000000001</v>
      </c>
      <c r="N17" s="30">
        <v>-0.00059100000000000005</v>
      </c>
      <c r="O17" s="30">
        <v>-0.018568000000000001</v>
      </c>
      <c r="P17" s="30">
        <v>-0.018568000000000001</v>
      </c>
      <c r="Q17" s="30">
        <v>-0.003297</v>
      </c>
    </row>
    <row r="18" spans="1:17" ht="15">
      <c r="A18" s="25" t="s">
        <v>8</v>
      </c>
      <c r="B18" s="8"/>
      <c r="C18" s="30">
        <v>0</v>
      </c>
      <c r="D18" s="30">
        <v>0</v>
      </c>
      <c r="E18" s="30">
        <v>0</v>
      </c>
      <c r="F18" s="30">
        <v>0.00014999999999999999</v>
      </c>
      <c r="G18" s="30">
        <v>0</v>
      </c>
      <c r="H18" s="30">
        <v>0.00014999999999999999</v>
      </c>
      <c r="I18" s="30">
        <v>0</v>
      </c>
      <c r="J18" s="30">
        <v>0.00014999999999999999</v>
      </c>
      <c r="K18" s="30">
        <v>0</v>
      </c>
      <c r="L18" s="30">
        <v>0.00014999999999999999</v>
      </c>
      <c r="M18" s="30">
        <v>0.00014999999999999999</v>
      </c>
      <c r="N18" s="30">
        <v>0.00014999999999999999</v>
      </c>
      <c r="O18" s="30">
        <v>0</v>
      </c>
      <c r="P18" s="30">
        <v>0</v>
      </c>
      <c r="Q18" s="30">
        <v>0</v>
      </c>
    </row>
    <row r="19" spans="1:17" ht="15">
      <c r="A19" s="42" t="s">
        <v>34</v>
      </c>
      <c r="B19" s="43"/>
      <c r="C19" s="30">
        <v>0.00089899999999999995</v>
      </c>
      <c r="D19" s="30">
        <v>0.00089899999999999995</v>
      </c>
      <c r="E19" s="30">
        <v>0.00072199999999999999</v>
      </c>
      <c r="F19" s="30">
        <v>0.00072199999999999999</v>
      </c>
      <c r="G19" s="30">
        <v>0.00054600000000000004</v>
      </c>
      <c r="H19" s="30">
        <v>0.00054600000000000004</v>
      </c>
      <c r="I19" s="30"/>
      <c r="J19" s="30"/>
      <c r="K19" s="30"/>
      <c r="L19" s="30"/>
      <c r="M19" s="30"/>
      <c r="N19" s="30"/>
      <c r="O19" s="30"/>
      <c r="P19" s="30"/>
      <c r="Q19" s="30"/>
    </row>
    <row r="20" spans="1:17" s="7" customFormat="1" ht="30" customHeight="1">
      <c r="A20" s="66" t="s">
        <v>14</v>
      </c>
      <c r="B20" s="67"/>
      <c r="C20" s="31">
        <v>0.10182899999999999</v>
      </c>
      <c r="D20" s="31">
        <v>0.10166</v>
      </c>
      <c r="E20" s="31">
        <v>0.076555000000000012</v>
      </c>
      <c r="F20" s="35">
        <v>0.032200000000000006</v>
      </c>
      <c r="G20" s="35">
        <v>0.069305000000000005</v>
      </c>
      <c r="H20" s="31">
        <v>0.031900999999999999</v>
      </c>
      <c r="I20" s="31">
        <v>0.069238000000000008</v>
      </c>
      <c r="J20" s="35">
        <v>0.030964000000000002</v>
      </c>
      <c r="K20" s="32">
        <v>0.060302999999999995</v>
      </c>
      <c r="L20" s="32">
        <v>0.030166999999999999</v>
      </c>
      <c r="M20" s="32">
        <v>0.029686999999999998</v>
      </c>
      <c r="N20" s="32">
        <v>0.029593999999999999</v>
      </c>
      <c r="O20" s="32">
        <v>0.047948999999999999</v>
      </c>
      <c r="P20" s="32">
        <v>0.047948999999999999</v>
      </c>
      <c r="Q20" s="32">
        <v>0.070067999999999991</v>
      </c>
    </row>
    <row r="21" spans="1:17" ht="30" customHeight="1" thickBot="1">
      <c r="A21" s="68" t="s">
        <v>15</v>
      </c>
      <c r="B21" s="69"/>
      <c r="C21" s="39">
        <v>0.10364899999999999</v>
      </c>
      <c r="D21" s="40">
        <v>0.103243</v>
      </c>
      <c r="E21" s="39">
        <v>0.073408000000000001</v>
      </c>
      <c r="F21" s="40">
        <v>0.032200000000000006</v>
      </c>
      <c r="G21" s="39">
        <v>0.065990000000000007</v>
      </c>
      <c r="H21" s="40">
        <v>0.031900999999999999</v>
      </c>
      <c r="I21" s="39">
        <v>0.066245000000000012</v>
      </c>
      <c r="J21" s="40">
        <v>0.030964000000000002</v>
      </c>
      <c r="K21" s="41">
        <v>0.057207000000000001</v>
      </c>
      <c r="L21" s="41">
        <v>0.030166999999999999</v>
      </c>
      <c r="M21" s="41">
        <v>0.029686999999999998</v>
      </c>
      <c r="N21" s="41">
        <v>0.029593999999999999</v>
      </c>
      <c r="O21" s="41">
        <v>0.046892999999999997</v>
      </c>
      <c r="P21" s="41">
        <v>0.046892999999999997</v>
      </c>
      <c r="Q21" s="41">
        <v>0.067003000000000007</v>
      </c>
    </row>
    <row r="22" spans="1:17" ht="15">
      <c r="A22" s="52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5" thickBot="1">
      <c r="A23" s="55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5" spans="2:18" ht="15">
      <c r="B25" s="4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4"/>
    </row>
    <row r="26" spans="2:18" ht="15">
      <c r="B26" s="4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4"/>
    </row>
    <row r="27" spans="2:18" ht="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</sheetData>
  <mergeCells count="14">
    <mergeCell ref="A8:C8"/>
    <mergeCell ref="A2:Q2"/>
    <mergeCell ref="A22:Q22"/>
    <mergeCell ref="A23:Q23"/>
    <mergeCell ref="A12:Q12"/>
    <mergeCell ref="A14:B14"/>
    <mergeCell ref="A15:B15"/>
    <mergeCell ref="A16:B16"/>
    <mergeCell ref="A17:B17"/>
    <mergeCell ref="A20:B20"/>
    <mergeCell ref="A21:B21"/>
    <mergeCell ref="A9:C9"/>
    <mergeCell ref="A10:C10"/>
    <mergeCell ref="A11:C11"/>
  </mergeCells>
  <pageMargins left="0.7" right="0.7" top="0.75" bottom="0.75" header="0.3" footer="0.3"/>
  <pageSetup orientation="landscape" scale="10" r:id="rId1"/>
  <headerFooter>
    <oddHeader>&amp;LAtlantic City Electric Company 
Community Solar Bill Credit Calculations&amp;RAttachment 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