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Application Forms\Rev03 - Addition of Affordable Housing\03 Measure Worksheets\"/>
    </mc:Choice>
  </mc:AlternateContent>
  <xr:revisionPtr revIDLastSave="0" documentId="13_ncr:1_{5493B03E-A5D7-4B75-A6CE-5A2C780A3D56}" xr6:coauthVersionLast="44" xr6:coauthVersionMax="44" xr10:uidLastSave="{00000000-0000-0000-0000-000000000000}"/>
  <workbookProtection workbookAlgorithmName="SHA-512" workbookHashValue="IZRkF1UkUg156WIvUD6r2NUKJhW4xusoQu4h/diiB4AxT9jueUvMfucxIWEj40JSEDEvVNC1OLetLVAhNj798g==" workbookSaltValue="9+gd1jDz79Q0TBK60K6PjA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" sheetId="4" state="hidden" r:id="rId2"/>
    <sheet name="Table" sheetId="5" state="hidden" r:id="rId3"/>
    <sheet name="Export" sheetId="2" state="hidden" r:id="rId4"/>
    <sheet name="Version" sheetId="3" state="hidden" r:id="rId5"/>
  </sheets>
  <externalReferences>
    <externalReference r:id="rId6"/>
  </externalReferences>
  <definedNames>
    <definedName name="BuildingType">Table!$A$2:$A$29</definedName>
    <definedName name="EFLH_Lookup">Table!$A$2:$B$29</definedName>
    <definedName name="facility">[1]Installed!$A$78:$A$80</definedName>
    <definedName name="MeasureCode">'Measure Code'!$A$2:$A$8</definedName>
    <definedName name="MeasureCode_Lookup">'Measure Code'!$A$2:$H$8</definedName>
    <definedName name="remlist">[1]Removed!$A$2:$A$7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17" i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S3" i="2"/>
  <c r="T3" i="2"/>
  <c r="U3" i="2"/>
  <c r="V3" i="2"/>
  <c r="Y3" i="2"/>
  <c r="S4" i="2"/>
  <c r="T4" i="2"/>
  <c r="U4" i="2"/>
  <c r="V4" i="2"/>
  <c r="Y4" i="2"/>
  <c r="S5" i="2"/>
  <c r="T5" i="2"/>
  <c r="U5" i="2"/>
  <c r="V5" i="2"/>
  <c r="Y5" i="2"/>
  <c r="S6" i="2"/>
  <c r="T6" i="2"/>
  <c r="U6" i="2"/>
  <c r="V6" i="2"/>
  <c r="Y6" i="2"/>
  <c r="S7" i="2"/>
  <c r="T7" i="2"/>
  <c r="U7" i="2"/>
  <c r="V7" i="2"/>
  <c r="Y7" i="2"/>
  <c r="S8" i="2"/>
  <c r="T8" i="2"/>
  <c r="U8" i="2"/>
  <c r="V8" i="2"/>
  <c r="Y8" i="2"/>
  <c r="S9" i="2"/>
  <c r="T9" i="2"/>
  <c r="U9" i="2"/>
  <c r="V9" i="2"/>
  <c r="Y9" i="2"/>
  <c r="S10" i="2"/>
  <c r="T10" i="2"/>
  <c r="U10" i="2"/>
  <c r="V10" i="2"/>
  <c r="Y10" i="2"/>
  <c r="S11" i="2"/>
  <c r="T11" i="2"/>
  <c r="U11" i="2"/>
  <c r="V11" i="2"/>
  <c r="Y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Y15" i="2"/>
  <c r="S16" i="2"/>
  <c r="T16" i="2"/>
  <c r="U16" i="2"/>
  <c r="V16" i="2"/>
  <c r="Y16" i="2"/>
  <c r="S17" i="2"/>
  <c r="T17" i="2"/>
  <c r="U17" i="2"/>
  <c r="V17" i="2"/>
  <c r="Y17" i="2"/>
  <c r="S18" i="2"/>
  <c r="T18" i="2"/>
  <c r="U18" i="2"/>
  <c r="V18" i="2"/>
  <c r="Y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Y23" i="2"/>
  <c r="S24" i="2"/>
  <c r="T24" i="2"/>
  <c r="U24" i="2"/>
  <c r="V24" i="2"/>
  <c r="Y24" i="2"/>
  <c r="S25" i="2"/>
  <c r="T25" i="2"/>
  <c r="U25" i="2"/>
  <c r="V25" i="2"/>
  <c r="Y25" i="2"/>
  <c r="S26" i="2"/>
  <c r="T26" i="2"/>
  <c r="U26" i="2"/>
  <c r="V26" i="2"/>
  <c r="Y26" i="2"/>
  <c r="Y2" i="2"/>
  <c r="V2" i="2"/>
  <c r="U2" i="2"/>
  <c r="T2" i="2"/>
  <c r="S2" i="2"/>
  <c r="C18" i="1"/>
  <c r="O18" i="1"/>
  <c r="R18" i="1"/>
  <c r="H3" i="2"/>
  <c r="C19" i="1"/>
  <c r="O19" i="1"/>
  <c r="R19" i="1"/>
  <c r="H4" i="2"/>
  <c r="C20" i="1"/>
  <c r="O20" i="1"/>
  <c r="R20" i="1"/>
  <c r="H5" i="2"/>
  <c r="C21" i="1"/>
  <c r="O21" i="1"/>
  <c r="R21" i="1"/>
  <c r="H6" i="2"/>
  <c r="C22" i="1"/>
  <c r="O22" i="1"/>
  <c r="R22" i="1"/>
  <c r="H7" i="2"/>
  <c r="C23" i="1"/>
  <c r="O23" i="1"/>
  <c r="R23" i="1"/>
  <c r="H8" i="2"/>
  <c r="C24" i="1"/>
  <c r="O24" i="1"/>
  <c r="R24" i="1"/>
  <c r="H9" i="2"/>
  <c r="C25" i="1"/>
  <c r="O25" i="1"/>
  <c r="R25" i="1"/>
  <c r="H10" i="2"/>
  <c r="C26" i="1"/>
  <c r="O26" i="1"/>
  <c r="R26" i="1"/>
  <c r="H11" i="2"/>
  <c r="C27" i="1"/>
  <c r="O27" i="1"/>
  <c r="R27" i="1"/>
  <c r="H12" i="2"/>
  <c r="C28" i="1"/>
  <c r="O28" i="1"/>
  <c r="R28" i="1"/>
  <c r="H13" i="2"/>
  <c r="C29" i="1"/>
  <c r="O29" i="1"/>
  <c r="R29" i="1"/>
  <c r="H14" i="2"/>
  <c r="C30" i="1"/>
  <c r="O30" i="1"/>
  <c r="R30" i="1"/>
  <c r="H15" i="2"/>
  <c r="C31" i="1"/>
  <c r="O31" i="1"/>
  <c r="R31" i="1"/>
  <c r="H16" i="2"/>
  <c r="C32" i="1"/>
  <c r="O32" i="1"/>
  <c r="R32" i="1"/>
  <c r="H17" i="2"/>
  <c r="C33" i="1"/>
  <c r="O33" i="1"/>
  <c r="R33" i="1"/>
  <c r="H18" i="2"/>
  <c r="C34" i="1"/>
  <c r="O34" i="1"/>
  <c r="R34" i="1"/>
  <c r="H19" i="2"/>
  <c r="C35" i="1"/>
  <c r="O35" i="1"/>
  <c r="R35" i="1"/>
  <c r="H20" i="2"/>
  <c r="C36" i="1"/>
  <c r="O36" i="1"/>
  <c r="R36" i="1"/>
  <c r="H21" i="2"/>
  <c r="C37" i="1"/>
  <c r="O37" i="1"/>
  <c r="R37" i="1"/>
  <c r="H22" i="2"/>
  <c r="C38" i="1"/>
  <c r="O38" i="1"/>
  <c r="R38" i="1"/>
  <c r="H23" i="2"/>
  <c r="C39" i="1"/>
  <c r="O39" i="1"/>
  <c r="R39" i="1"/>
  <c r="H24" i="2"/>
  <c r="C40" i="1"/>
  <c r="O40" i="1"/>
  <c r="R40" i="1"/>
  <c r="H25" i="2"/>
  <c r="C41" i="1"/>
  <c r="O41" i="1"/>
  <c r="R41" i="1"/>
  <c r="H26" i="2"/>
  <c r="C17" i="1"/>
  <c r="O17" i="1"/>
  <c r="R17" i="1"/>
  <c r="H2" i="2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U17" i="1"/>
  <c r="T17" i="1"/>
  <c r="A3" i="2"/>
  <c r="K3" i="2"/>
  <c r="A4" i="2"/>
  <c r="K4" i="2"/>
  <c r="A5" i="2"/>
  <c r="K5" i="2"/>
  <c r="A6" i="2"/>
  <c r="K6" i="2"/>
  <c r="A7" i="2"/>
  <c r="K7" i="2"/>
  <c r="A8" i="2"/>
  <c r="K8" i="2"/>
  <c r="A9" i="2"/>
  <c r="K9" i="2"/>
  <c r="A10" i="2"/>
  <c r="K10" i="2"/>
  <c r="A11" i="2"/>
  <c r="K11" i="2"/>
  <c r="A12" i="2"/>
  <c r="K12" i="2"/>
  <c r="A13" i="2"/>
  <c r="K13" i="2"/>
  <c r="A14" i="2"/>
  <c r="K14" i="2"/>
  <c r="A15" i="2"/>
  <c r="K15" i="2"/>
  <c r="A16" i="2"/>
  <c r="K16" i="2"/>
  <c r="A17" i="2"/>
  <c r="K17" i="2"/>
  <c r="A18" i="2"/>
  <c r="K18" i="2"/>
  <c r="A19" i="2"/>
  <c r="K19" i="2"/>
  <c r="A20" i="2"/>
  <c r="K20" i="2"/>
  <c r="A21" i="2"/>
  <c r="K21" i="2"/>
  <c r="A22" i="2"/>
  <c r="K22" i="2"/>
  <c r="A23" i="2"/>
  <c r="K23" i="2"/>
  <c r="A24" i="2"/>
  <c r="K24" i="2"/>
  <c r="A25" i="2"/>
  <c r="K25" i="2"/>
  <c r="A26" i="2"/>
  <c r="K26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AD41" i="1"/>
  <c r="AF41" i="1"/>
  <c r="AC41" i="1"/>
  <c r="V41" i="1"/>
  <c r="Y41" i="1"/>
  <c r="W41" i="1"/>
  <c r="X41" i="1"/>
  <c r="AE41" i="1"/>
  <c r="AG41" i="1"/>
  <c r="Z41" i="1"/>
  <c r="AD33" i="1"/>
  <c r="AC33" i="1"/>
  <c r="AF33" i="1"/>
  <c r="AH33" i="1"/>
  <c r="W33" i="1"/>
  <c r="Z33" i="1"/>
  <c r="AB33" i="1"/>
  <c r="X33" i="1"/>
  <c r="AE33" i="1"/>
  <c r="Y33" i="1"/>
  <c r="AA33" i="1"/>
  <c r="V33" i="1"/>
  <c r="AD25" i="1"/>
  <c r="AC25" i="1"/>
  <c r="AF25" i="1"/>
  <c r="AH25" i="1"/>
  <c r="V25" i="1"/>
  <c r="Y25" i="1"/>
  <c r="Z25" i="1"/>
  <c r="AB25" i="1"/>
  <c r="AE25" i="1"/>
  <c r="AG25" i="1"/>
  <c r="W25" i="1"/>
  <c r="X25" i="1"/>
  <c r="AE40" i="1"/>
  <c r="AD40" i="1"/>
  <c r="AC40" i="1"/>
  <c r="W40" i="1"/>
  <c r="V40" i="1"/>
  <c r="Z40" i="1"/>
  <c r="Y40" i="1"/>
  <c r="AA40" i="1"/>
  <c r="X40" i="1"/>
  <c r="AF40" i="1"/>
  <c r="AE36" i="1"/>
  <c r="AG36" i="1"/>
  <c r="AD36" i="1"/>
  <c r="AC36" i="1"/>
  <c r="W36" i="1"/>
  <c r="V36" i="1"/>
  <c r="Z36" i="1"/>
  <c r="AB36" i="1"/>
  <c r="Y36" i="1"/>
  <c r="AA36" i="1"/>
  <c r="X36" i="1"/>
  <c r="AF36" i="1"/>
  <c r="AE32" i="1"/>
  <c r="AG32" i="1"/>
  <c r="AD32" i="1"/>
  <c r="AC32" i="1"/>
  <c r="W32" i="1"/>
  <c r="V32" i="1"/>
  <c r="Z32" i="1"/>
  <c r="AB32" i="1"/>
  <c r="Y32" i="1"/>
  <c r="X32" i="1"/>
  <c r="AF32" i="1"/>
  <c r="AH32" i="1"/>
  <c r="AE28" i="1"/>
  <c r="AG28" i="1"/>
  <c r="AD28" i="1"/>
  <c r="AC28" i="1"/>
  <c r="W28" i="1"/>
  <c r="V28" i="1"/>
  <c r="Z28" i="1"/>
  <c r="Y28" i="1"/>
  <c r="X28" i="1"/>
  <c r="AF28" i="1"/>
  <c r="AH28" i="1"/>
  <c r="AE24" i="1"/>
  <c r="AD24" i="1"/>
  <c r="AC24" i="1"/>
  <c r="W24" i="1"/>
  <c r="V24" i="1"/>
  <c r="Z24" i="1"/>
  <c r="AB24" i="1"/>
  <c r="Y24" i="1"/>
  <c r="AA24" i="1"/>
  <c r="X24" i="1"/>
  <c r="AF24" i="1"/>
  <c r="AA32" i="1"/>
  <c r="AA28" i="1"/>
  <c r="AA25" i="1"/>
  <c r="AB40" i="1"/>
  <c r="AB28" i="1"/>
  <c r="AA41" i="1"/>
  <c r="AB41" i="1"/>
  <c r="AH40" i="1"/>
  <c r="AH36" i="1"/>
  <c r="AH24" i="1"/>
  <c r="AH41" i="1"/>
  <c r="AG40" i="1"/>
  <c r="AG33" i="1"/>
  <c r="AG24" i="1"/>
  <c r="W21" i="1"/>
  <c r="X21" i="1"/>
  <c r="Z21" i="1"/>
  <c r="AB21" i="1"/>
  <c r="V21" i="1"/>
  <c r="AC21" i="1"/>
  <c r="W20" i="1"/>
  <c r="X20" i="1"/>
  <c r="Z20" i="1"/>
  <c r="AB20" i="1"/>
  <c r="V20" i="1"/>
  <c r="V18" i="1"/>
  <c r="W18" i="1"/>
  <c r="X18" i="1"/>
  <c r="Y18" i="1"/>
  <c r="AE26" i="1"/>
  <c r="AG26" i="1"/>
  <c r="AF26" i="1"/>
  <c r="AH26" i="1"/>
  <c r="W26" i="1"/>
  <c r="Z26" i="1"/>
  <c r="AB26" i="1"/>
  <c r="X26" i="1"/>
  <c r="AD26" i="1"/>
  <c r="AC26" i="1"/>
  <c r="V26" i="1"/>
  <c r="Y26" i="1"/>
  <c r="AA26" i="1"/>
  <c r="AE34" i="1"/>
  <c r="AG34" i="1"/>
  <c r="AF34" i="1"/>
  <c r="AH34" i="1"/>
  <c r="V34" i="1"/>
  <c r="Y34" i="1"/>
  <c r="AA34" i="1"/>
  <c r="AD34" i="1"/>
  <c r="AC34" i="1"/>
  <c r="Z34" i="1"/>
  <c r="AB34" i="1"/>
  <c r="W34" i="1"/>
  <c r="X34" i="1"/>
  <c r="W17" i="1"/>
  <c r="V17" i="1"/>
  <c r="X17" i="1"/>
  <c r="Z17" i="1"/>
  <c r="AD23" i="1"/>
  <c r="AC23" i="1"/>
  <c r="V23" i="1"/>
  <c r="AF23" i="1"/>
  <c r="AH23" i="1"/>
  <c r="Z23" i="1"/>
  <c r="AB23" i="1"/>
  <c r="W23" i="1"/>
  <c r="X23" i="1"/>
  <c r="Y23" i="1"/>
  <c r="AD31" i="1"/>
  <c r="AC31" i="1"/>
  <c r="W31" i="1"/>
  <c r="Z31" i="1"/>
  <c r="AB31" i="1"/>
  <c r="X31" i="1"/>
  <c r="AE31" i="1"/>
  <c r="AG31" i="1"/>
  <c r="AF31" i="1"/>
  <c r="AH31" i="1"/>
  <c r="Y31" i="1"/>
  <c r="AA31" i="1"/>
  <c r="V31" i="1"/>
  <c r="AD39" i="1"/>
  <c r="AC39" i="1"/>
  <c r="V39" i="1"/>
  <c r="Y39" i="1"/>
  <c r="AA39" i="1"/>
  <c r="AE39" i="1"/>
  <c r="AG39" i="1"/>
  <c r="AF39" i="1"/>
  <c r="AH39" i="1"/>
  <c r="W39" i="1"/>
  <c r="X39" i="1"/>
  <c r="Z39" i="1"/>
  <c r="AB39" i="1"/>
  <c r="AD37" i="1"/>
  <c r="AC37" i="1"/>
  <c r="AF37" i="1"/>
  <c r="AH37" i="1"/>
  <c r="W37" i="1"/>
  <c r="Z37" i="1"/>
  <c r="AB37" i="1"/>
  <c r="X37" i="1"/>
  <c r="V37" i="1"/>
  <c r="AE37" i="1"/>
  <c r="AG37" i="1"/>
  <c r="Y37" i="1"/>
  <c r="AA37" i="1"/>
  <c r="AD29" i="1"/>
  <c r="AC29" i="1"/>
  <c r="AF29" i="1"/>
  <c r="AH29" i="1"/>
  <c r="V29" i="1"/>
  <c r="Y29" i="1"/>
  <c r="AA29" i="1"/>
  <c r="AE29" i="1"/>
  <c r="AG29" i="1"/>
  <c r="W29" i="1"/>
  <c r="X29" i="1"/>
  <c r="Z29" i="1"/>
  <c r="AB29" i="1"/>
  <c r="V22" i="1"/>
  <c r="X22" i="1"/>
  <c r="W22" i="1"/>
  <c r="AE30" i="1"/>
  <c r="AG30" i="1"/>
  <c r="AF30" i="1"/>
  <c r="AH30" i="1"/>
  <c r="V30" i="1"/>
  <c r="Y30" i="1"/>
  <c r="AA30" i="1"/>
  <c r="AC30" i="1"/>
  <c r="W30" i="1"/>
  <c r="X30" i="1"/>
  <c r="AD30" i="1"/>
  <c r="Z30" i="1"/>
  <c r="AB30" i="1"/>
  <c r="AE38" i="1"/>
  <c r="AG38" i="1"/>
  <c r="AF38" i="1"/>
  <c r="AH38" i="1"/>
  <c r="W38" i="1"/>
  <c r="Z38" i="1"/>
  <c r="AB38" i="1"/>
  <c r="X38" i="1"/>
  <c r="AD38" i="1"/>
  <c r="V38" i="1"/>
  <c r="AC38" i="1"/>
  <c r="Y38" i="1"/>
  <c r="AA38" i="1"/>
  <c r="W19" i="1"/>
  <c r="V19" i="1"/>
  <c r="AC19" i="1"/>
  <c r="X19" i="1"/>
  <c r="Y19" i="1"/>
  <c r="AE19" i="1"/>
  <c r="AE27" i="1"/>
  <c r="AG27" i="1"/>
  <c r="W27" i="1"/>
  <c r="Z27" i="1"/>
  <c r="AB27" i="1"/>
  <c r="X27" i="1"/>
  <c r="AF27" i="1"/>
  <c r="AH27" i="1"/>
  <c r="AC27" i="1"/>
  <c r="V27" i="1"/>
  <c r="AD27" i="1"/>
  <c r="Y27" i="1"/>
  <c r="AA27" i="1"/>
  <c r="AE35" i="1"/>
  <c r="AG35" i="1"/>
  <c r="V35" i="1"/>
  <c r="Y35" i="1"/>
  <c r="AA35" i="1"/>
  <c r="AF35" i="1"/>
  <c r="AH35" i="1"/>
  <c r="AD35" i="1"/>
  <c r="Z35" i="1"/>
  <c r="AB35" i="1"/>
  <c r="AC35" i="1"/>
  <c r="W35" i="1"/>
  <c r="X35" i="1"/>
  <c r="A2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R26" i="2"/>
  <c r="O26" i="2"/>
  <c r="I26" i="2"/>
  <c r="D26" i="2"/>
  <c r="C26" i="2"/>
  <c r="B26" i="2"/>
  <c r="R25" i="2"/>
  <c r="O25" i="2"/>
  <c r="I25" i="2"/>
  <c r="D25" i="2"/>
  <c r="C25" i="2"/>
  <c r="B25" i="2"/>
  <c r="R24" i="2"/>
  <c r="O24" i="2"/>
  <c r="I24" i="2"/>
  <c r="D24" i="2"/>
  <c r="C24" i="2"/>
  <c r="B24" i="2"/>
  <c r="R23" i="2"/>
  <c r="O23" i="2"/>
  <c r="I23" i="2"/>
  <c r="D23" i="2"/>
  <c r="C23" i="2"/>
  <c r="B23" i="2"/>
  <c r="R22" i="2"/>
  <c r="O22" i="2"/>
  <c r="I22" i="2"/>
  <c r="D22" i="2"/>
  <c r="C22" i="2"/>
  <c r="B22" i="2"/>
  <c r="R21" i="2"/>
  <c r="O21" i="2"/>
  <c r="I21" i="2"/>
  <c r="D21" i="2"/>
  <c r="C21" i="2"/>
  <c r="B21" i="2"/>
  <c r="R20" i="2"/>
  <c r="O20" i="2"/>
  <c r="I20" i="2"/>
  <c r="D20" i="2"/>
  <c r="C20" i="2"/>
  <c r="B20" i="2"/>
  <c r="R19" i="2"/>
  <c r="O19" i="2"/>
  <c r="I19" i="2"/>
  <c r="D19" i="2"/>
  <c r="C19" i="2"/>
  <c r="B19" i="2"/>
  <c r="R18" i="2"/>
  <c r="O18" i="2"/>
  <c r="I18" i="2"/>
  <c r="D18" i="2"/>
  <c r="C18" i="2"/>
  <c r="B18" i="2"/>
  <c r="R17" i="2"/>
  <c r="O17" i="2"/>
  <c r="I17" i="2"/>
  <c r="D17" i="2"/>
  <c r="C17" i="2"/>
  <c r="B17" i="2"/>
  <c r="R16" i="2"/>
  <c r="O16" i="2"/>
  <c r="I16" i="2"/>
  <c r="D16" i="2"/>
  <c r="C16" i="2"/>
  <c r="B16" i="2"/>
  <c r="R15" i="2"/>
  <c r="O15" i="2"/>
  <c r="I15" i="2"/>
  <c r="D15" i="2"/>
  <c r="C15" i="2"/>
  <c r="B15" i="2"/>
  <c r="R14" i="2"/>
  <c r="O14" i="2"/>
  <c r="I14" i="2"/>
  <c r="D14" i="2"/>
  <c r="C14" i="2"/>
  <c r="B14" i="2"/>
  <c r="R13" i="2"/>
  <c r="O13" i="2"/>
  <c r="I13" i="2"/>
  <c r="D13" i="2"/>
  <c r="C13" i="2"/>
  <c r="B13" i="2"/>
  <c r="R12" i="2"/>
  <c r="O12" i="2"/>
  <c r="I12" i="2"/>
  <c r="D12" i="2"/>
  <c r="C12" i="2"/>
  <c r="B12" i="2"/>
  <c r="R11" i="2"/>
  <c r="O11" i="2"/>
  <c r="I11" i="2"/>
  <c r="D11" i="2"/>
  <c r="C11" i="2"/>
  <c r="B11" i="2"/>
  <c r="R10" i="2"/>
  <c r="O10" i="2"/>
  <c r="I10" i="2"/>
  <c r="D10" i="2"/>
  <c r="C10" i="2"/>
  <c r="B10" i="2"/>
  <c r="R9" i="2"/>
  <c r="O9" i="2"/>
  <c r="I9" i="2"/>
  <c r="D9" i="2"/>
  <c r="C9" i="2"/>
  <c r="B9" i="2"/>
  <c r="R8" i="2"/>
  <c r="O8" i="2"/>
  <c r="I8" i="2"/>
  <c r="D8" i="2"/>
  <c r="C8" i="2"/>
  <c r="B8" i="2"/>
  <c r="R7" i="2"/>
  <c r="O7" i="2"/>
  <c r="I7" i="2"/>
  <c r="D7" i="2"/>
  <c r="C7" i="2"/>
  <c r="B7" i="2"/>
  <c r="R6" i="2"/>
  <c r="O6" i="2"/>
  <c r="I6" i="2"/>
  <c r="D6" i="2"/>
  <c r="C6" i="2"/>
  <c r="B6" i="2"/>
  <c r="R5" i="2"/>
  <c r="O5" i="2"/>
  <c r="I5" i="2"/>
  <c r="D5" i="2"/>
  <c r="C5" i="2"/>
  <c r="B5" i="2"/>
  <c r="R4" i="2"/>
  <c r="O4" i="2"/>
  <c r="I4" i="2"/>
  <c r="D4" i="2"/>
  <c r="C4" i="2"/>
  <c r="B4" i="2"/>
  <c r="R3" i="2"/>
  <c r="O3" i="2"/>
  <c r="I3" i="2"/>
  <c r="D3" i="2"/>
  <c r="C3" i="2"/>
  <c r="B3" i="2"/>
  <c r="U4" i="1"/>
  <c r="U3" i="1"/>
  <c r="R2" i="2"/>
  <c r="I2" i="2"/>
  <c r="O2" i="2"/>
  <c r="D2" i="2"/>
  <c r="C2" i="2"/>
  <c r="B2" i="2"/>
  <c r="AA19" i="1"/>
  <c r="M4" i="2"/>
  <c r="N4" i="2"/>
  <c r="AA23" i="1"/>
  <c r="M8" i="2"/>
  <c r="N8" i="2"/>
  <c r="AA18" i="1"/>
  <c r="M3" i="2"/>
  <c r="N3" i="2"/>
  <c r="AG19" i="1"/>
  <c r="J4" i="2"/>
  <c r="Y21" i="1"/>
  <c r="AF20" i="1"/>
  <c r="AH20" i="1"/>
  <c r="Y20" i="1"/>
  <c r="AF17" i="1"/>
  <c r="AH17" i="1"/>
  <c r="AE22" i="1"/>
  <c r="AE21" i="1"/>
  <c r="AF21" i="1"/>
  <c r="AH21" i="1"/>
  <c r="AD20" i="1"/>
  <c r="Z19" i="1"/>
  <c r="AB19" i="1"/>
  <c r="AF19" i="1"/>
  <c r="AH19" i="1"/>
  <c r="AE18" i="1"/>
  <c r="AC18" i="1"/>
  <c r="Y17" i="1"/>
  <c r="Y22" i="1"/>
  <c r="Z22" i="1"/>
  <c r="AB22" i="1"/>
  <c r="AD22" i="1"/>
  <c r="AD18" i="1"/>
  <c r="AE20" i="1"/>
  <c r="AC22" i="1"/>
  <c r="AF22" i="1"/>
  <c r="AH22" i="1"/>
  <c r="AE23" i="1"/>
  <c r="AC17" i="1"/>
  <c r="K2" i="2"/>
  <c r="AE17" i="1"/>
  <c r="J2" i="2"/>
  <c r="AF18" i="1"/>
  <c r="AH18" i="1"/>
  <c r="AC20" i="1"/>
  <c r="AD21" i="1"/>
  <c r="AD19" i="1"/>
  <c r="AD17" i="1"/>
  <c r="Z18" i="1"/>
  <c r="AB18" i="1"/>
  <c r="L15" i="2"/>
  <c r="L23" i="2"/>
  <c r="L10" i="2"/>
  <c r="L18" i="2"/>
  <c r="L14" i="2"/>
  <c r="L24" i="2"/>
  <c r="L21" i="2"/>
  <c r="L12" i="2"/>
  <c r="L16" i="2"/>
  <c r="L25" i="2"/>
  <c r="L20" i="2"/>
  <c r="L13" i="2"/>
  <c r="L17" i="2"/>
  <c r="L11" i="2"/>
  <c r="L26" i="2"/>
  <c r="L9" i="2"/>
  <c r="L19" i="2"/>
  <c r="L22" i="2"/>
  <c r="AB17" i="1"/>
  <c r="AG18" i="1"/>
  <c r="J3" i="2"/>
  <c r="L3" i="2"/>
  <c r="AA20" i="1"/>
  <c r="M5" i="2"/>
  <c r="N5" i="2"/>
  <c r="AG20" i="1"/>
  <c r="J5" i="2"/>
  <c r="L5" i="2"/>
  <c r="AA22" i="1"/>
  <c r="M7" i="2"/>
  <c r="N7" i="2"/>
  <c r="AG21" i="1"/>
  <c r="J6" i="2"/>
  <c r="L6" i="2"/>
  <c r="AG23" i="1"/>
  <c r="J8" i="2"/>
  <c r="L8" i="2"/>
  <c r="AG22" i="1"/>
  <c r="J7" i="2"/>
  <c r="L7" i="2"/>
  <c r="AA21" i="1"/>
  <c r="M6" i="2"/>
  <c r="N6" i="2"/>
  <c r="AA17" i="1"/>
  <c r="M2" i="2"/>
  <c r="N2" i="2"/>
  <c r="Z14" i="1"/>
  <c r="Y14" i="1"/>
  <c r="L4" i="2"/>
  <c r="L2" i="2"/>
  <c r="AB14" i="1"/>
  <c r="AC14" i="1"/>
  <c r="U14" i="1"/>
  <c r="AD14" i="1"/>
  <c r="AF14" i="1"/>
  <c r="AE14" i="1"/>
  <c r="AG17" i="1"/>
  <c r="T14" i="1"/>
  <c r="AH14" i="1"/>
  <c r="AG14" i="1"/>
  <c r="AA14" i="1"/>
</calcChain>
</file>

<file path=xl/sharedStrings.xml><?xml version="1.0" encoding="utf-8"?>
<sst xmlns="http://schemas.openxmlformats.org/spreadsheetml/2006/main" count="218" uniqueCount="150">
  <si>
    <t>Name</t>
  </si>
  <si>
    <t>Address</t>
  </si>
  <si>
    <t>Added project information in rows 6-10</t>
  </si>
  <si>
    <t>Date</t>
  </si>
  <si>
    <t>Inspector/Sign-off</t>
  </si>
  <si>
    <t>Count</t>
  </si>
  <si>
    <t>FOUND PRE TYPE</t>
  </si>
  <si>
    <t>FOUND POST TYPE</t>
  </si>
  <si>
    <t>count</t>
  </si>
  <si>
    <t>Fixed Savings Calculations to take quantity into account</t>
  </si>
  <si>
    <t>Updated baseline efficiencies to comply with new protocol</t>
  </si>
  <si>
    <t>Measure Type</t>
  </si>
  <si>
    <t>Manufacturer</t>
  </si>
  <si>
    <t>Model</t>
  </si>
  <si>
    <t>Capacity/Size</t>
  </si>
  <si>
    <t>Capacity/Size Units</t>
  </si>
  <si>
    <t>Incentive Per Unit</t>
  </si>
  <si>
    <t>Quantity</t>
  </si>
  <si>
    <t>Annual Electricity Savings</t>
  </si>
  <si>
    <t>Peak Demand Reduction</t>
  </si>
  <si>
    <t>Lifetime Electricity Savings</t>
  </si>
  <si>
    <t>Annual Gas Savings</t>
  </si>
  <si>
    <t>Lifetime Gas Savings</t>
  </si>
  <si>
    <t>Tons</t>
  </si>
  <si>
    <t>COP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</si>
  <si>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</si>
  <si>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</si>
  <si>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</si>
  <si>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</si>
  <si>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</si>
  <si>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</si>
  <si>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</si>
  <si>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</si>
  <si>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</si>
  <si>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Committed Incentive</t>
  </si>
  <si>
    <t>Total Installed Incentive</t>
  </si>
  <si>
    <t>Net Annual Committed Gas Savings (Therms)</t>
  </si>
  <si>
    <t>Net Annual Installed gas Savings (Therms)</t>
  </si>
  <si>
    <t>Net Lifetime Committed Gas Savings (Therms)</t>
  </si>
  <si>
    <t>Net Lifetime Installed Gas Savings (Therms)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</si>
  <si>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</si>
  <si>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</si>
  <si>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</si>
  <si>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</si>
  <si>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</si>
  <si>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</si>
  <si>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</si>
  <si>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</si>
  <si>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</si>
  <si>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</si>
  <si>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</si>
  <si>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</si>
  <si>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</si>
  <si>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Ton or CFM</t>
  </si>
  <si>
    <t>Capacity (Btu/h)</t>
  </si>
  <si>
    <t>For Desiccant System Only</t>
  </si>
  <si>
    <t xml:space="preserve">Total Supply Air CFM </t>
  </si>
  <si>
    <t>Baseline EER</t>
  </si>
  <si>
    <t>CFM through Desiccant System</t>
  </si>
  <si>
    <t>For Absorbant System Only</t>
  </si>
  <si>
    <t>V5</t>
  </si>
  <si>
    <t>no change for 2012</t>
  </si>
  <si>
    <t>&lt;- version</t>
  </si>
  <si>
    <t>Inspection Type</t>
  </si>
  <si>
    <t>Pre-Inspection Notes</t>
  </si>
  <si>
    <t>Post-Inspection Notes</t>
  </si>
  <si>
    <t>A</t>
  </si>
  <si>
    <t>D</t>
  </si>
  <si>
    <t>GC1</t>
  </si>
  <si>
    <t>GC2</t>
  </si>
  <si>
    <t>GC3</t>
  </si>
  <si>
    <t>GC4</t>
  </si>
  <si>
    <t>GC5</t>
  </si>
  <si>
    <t>GC6</t>
  </si>
  <si>
    <t>GC7</t>
  </si>
  <si>
    <t>Regenerative Desiccant Units</t>
  </si>
  <si>
    <t>&lt;100 ton Gas Absorption Chiller, Indirect-Fired</t>
  </si>
  <si>
    <t>100 to 400 ton Gas Absorption Chiller, Indirect-Fired</t>
  </si>
  <si>
    <t>&gt;400 ton Gas Absorption Chiller, Indirect-Fired, two-stage</t>
  </si>
  <si>
    <t>&lt;100 ton Gas Absorption Chiller,Direct-Fired</t>
  </si>
  <si>
    <t>100 to 400 ton Gas Absorption Chiller, Direct-Fired</t>
  </si>
  <si>
    <t>&gt;400 ton Gas Absorption Chiller, Direct-Fired, two-stage</t>
  </si>
  <si>
    <t>Measure Description</t>
  </si>
  <si>
    <t>Measure Code</t>
  </si>
  <si>
    <t>New or Replaced</t>
  </si>
  <si>
    <r>
      <t xml:space="preserve">Type 
</t>
    </r>
    <r>
      <rPr>
        <b/>
        <sz val="8"/>
        <rFont val="Arial"/>
        <family val="2"/>
      </rPr>
      <t>A- Absorbant 
D -Dessicant</t>
    </r>
  </si>
  <si>
    <t>Type</t>
  </si>
  <si>
    <t>Vaccum Boiler Efficiency (%)</t>
  </si>
  <si>
    <t>Unit Size (Tons)</t>
  </si>
  <si>
    <t>Electric Annual Committed Savings kWh</t>
  </si>
  <si>
    <t>Electric  Demand Committed Savings kW</t>
  </si>
  <si>
    <t>V12</t>
  </si>
  <si>
    <t>Updated to align with FY19 Protocols</t>
  </si>
  <si>
    <t>Min Capacity (Tons)</t>
  </si>
  <si>
    <t>Max Capacity (Tons)</t>
  </si>
  <si>
    <t>Unit Efficiency (COP)</t>
  </si>
  <si>
    <t>Incentive per Unit</t>
  </si>
  <si>
    <t>Incentive Units</t>
  </si>
  <si>
    <t>per Ton</t>
  </si>
  <si>
    <t>per CFM</t>
  </si>
  <si>
    <t>Facility Type</t>
  </si>
  <si>
    <r>
      <t>Cooling EFLH</t>
    </r>
    <r>
      <rPr>
        <b/>
        <vertAlign val="subscript"/>
        <sz val="10"/>
        <rFont val="Arial"/>
        <family val="2"/>
      </rPr>
      <t>c</t>
    </r>
  </si>
  <si>
    <t>Assembly</t>
  </si>
  <si>
    <t>Auto repair</t>
  </si>
  <si>
    <t>Dormitory</t>
  </si>
  <si>
    <t>Hospital</t>
  </si>
  <si>
    <t>Light industrial</t>
  </si>
  <si>
    <t>Lodging – Hotel</t>
  </si>
  <si>
    <t>Lodging – Motel</t>
  </si>
  <si>
    <t>Office – large</t>
  </si>
  <si>
    <t>Office – small</t>
  </si>
  <si>
    <t>Other</t>
  </si>
  <si>
    <t>Religious worship</t>
  </si>
  <si>
    <t>Restaurant – fast food</t>
  </si>
  <si>
    <t>Restaurant – full service</t>
  </si>
  <si>
    <t>Retail – big box</t>
  </si>
  <si>
    <t>Retail – Grocery</t>
  </si>
  <si>
    <t>Retail – small</t>
  </si>
  <si>
    <t>Retail – large</t>
  </si>
  <si>
    <t>School – Community college</t>
  </si>
  <si>
    <t>School – postsecondary</t>
  </si>
  <si>
    <t>School – primary</t>
  </si>
  <si>
    <t>School – secondary</t>
  </si>
  <si>
    <t>Warehouse</t>
  </si>
  <si>
    <t>Multifamily: Low-rise, Prior to 1979</t>
  </si>
  <si>
    <t>Multifamily: Low-rise, From 1979 to 2006</t>
  </si>
  <si>
    <t>Multifamily: Low-rise, From 2007 through present</t>
  </si>
  <si>
    <t>Multifamily: High-rise, Prior to 1979</t>
  </si>
  <si>
    <t>Multifamily: High-rise, From 1979 to 2006</t>
  </si>
  <si>
    <t>Multifamily: High-rise, From 2007 through present</t>
  </si>
  <si>
    <t>EFLH</t>
  </si>
  <si>
    <t>Building Type</t>
  </si>
  <si>
    <r>
      <t xml:space="preserve">Post Heat or Regenerative Heat
(Btu/h)
</t>
    </r>
    <r>
      <rPr>
        <sz val="10"/>
        <rFont val="Arial"/>
        <family val="2"/>
      </rPr>
      <t>(If Applicable)</t>
    </r>
  </si>
  <si>
    <t>Parasitic Electric Requirement (kW/Ton)</t>
  </si>
  <si>
    <t>Input Rating (Therms/hr)</t>
  </si>
  <si>
    <t>Baseline kW/Ton</t>
  </si>
  <si>
    <t>Enhanced Incentive Eligibility</t>
  </si>
  <si>
    <t>Enhanced Incentive Per Unit</t>
  </si>
  <si>
    <t>Project in UEZ</t>
  </si>
  <si>
    <t>Project in OZ</t>
  </si>
  <si>
    <t>Municipality</t>
  </si>
  <si>
    <t>K-12 School</t>
  </si>
  <si>
    <t>Enhanced Incentive per Unit</t>
  </si>
  <si>
    <t>Added Enhanced Incentive Eligibility Section and Updated for FY20 Program</t>
  </si>
  <si>
    <t>V13</t>
  </si>
  <si>
    <t>Incentive amounts below are estimated based on standard program incentives. These values and any additional enhancements will be verified by the Program Manager prior to approval.</t>
  </si>
  <si>
    <t>FY20</t>
  </si>
  <si>
    <t>County</t>
  </si>
  <si>
    <t>Affordable Housing</t>
  </si>
  <si>
    <t>Gas Cooling-03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</si>
</sst>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#,##0.0"/>
    <numFmt numFmtId="168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0" fillId="6" borderId="2" xfId="0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Protection="1"/>
    <xf numFmtId="164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164" fontId="4" fillId="0" borderId="0" xfId="1" applyNumberFormat="1" applyFont="1" applyBorder="1" applyProtection="1"/>
    <xf numFmtId="14" fontId="4" fillId="7" borderId="3" xfId="0" applyNumberFormat="1" applyFont="1" applyFill="1" applyBorder="1" applyAlignment="1" applyProtection="1">
      <alignment horizontal="left"/>
      <protection locked="0"/>
    </xf>
    <xf numFmtId="0" fontId="4" fillId="0" borderId="1" xfId="0" quotePrefix="1" applyFont="1" applyFill="1" applyBorder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Protection="1"/>
    <xf numFmtId="0" fontId="9" fillId="0" borderId="1" xfId="0" applyFont="1" applyFill="1" applyBorder="1" applyProtection="1">
      <protection locked="0"/>
    </xf>
    <xf numFmtId="44" fontId="8" fillId="6" borderId="6" xfId="2" applyFont="1" applyFill="1" applyBorder="1" applyProtection="1"/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1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167" fontId="9" fillId="0" borderId="1" xfId="0" applyNumberFormat="1" applyFont="1" applyBorder="1" applyAlignment="1" applyProtection="1">
      <alignment horizontal="center" vertical="center"/>
      <protection locked="0"/>
    </xf>
    <xf numFmtId="165" fontId="9" fillId="8" borderId="1" xfId="0" applyNumberFormat="1" applyFont="1" applyFill="1" applyBorder="1" applyProtection="1"/>
    <xf numFmtId="166" fontId="9" fillId="8" borderId="1" xfId="0" applyNumberFormat="1" applyFont="1" applyFill="1" applyBorder="1" applyProtection="1"/>
    <xf numFmtId="0" fontId="1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1" fillId="0" borderId="0" xfId="0" applyFont="1"/>
    <xf numFmtId="168" fontId="9" fillId="3" borderId="1" xfId="0" applyNumberFormat="1" applyFont="1" applyFill="1" applyBorder="1" applyAlignment="1" applyProtection="1">
      <alignment horizontal="center" vertical="center"/>
    </xf>
    <xf numFmtId="168" fontId="9" fillId="8" borderId="1" xfId="0" applyNumberFormat="1" applyFont="1" applyFill="1" applyBorder="1" applyProtection="1"/>
    <xf numFmtId="168" fontId="8" fillId="6" borderId="6" xfId="2" applyNumberFormat="1" applyFont="1" applyFill="1" applyBorder="1" applyProtection="1"/>
    <xf numFmtId="4" fontId="8" fillId="6" borderId="6" xfId="2" applyNumberFormat="1" applyFont="1" applyFill="1" applyBorder="1" applyProtection="1"/>
    <xf numFmtId="4" fontId="9" fillId="8" borderId="1" xfId="0" applyNumberFormat="1" applyFont="1" applyFill="1" applyBorder="1" applyProtection="1"/>
    <xf numFmtId="4" fontId="9" fillId="8" borderId="4" xfId="0" applyNumberFormat="1" applyFont="1" applyFill="1" applyBorder="1" applyProtection="1"/>
    <xf numFmtId="0" fontId="2" fillId="9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6" borderId="4" xfId="2" applyNumberFormat="1" applyFont="1" applyFill="1" applyBorder="1" applyProtection="1"/>
    <xf numFmtId="3" fontId="9" fillId="8" borderId="1" xfId="0" applyNumberFormat="1" applyFont="1" applyFill="1" applyBorder="1" applyProtection="1"/>
    <xf numFmtId="0" fontId="2" fillId="5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2" fillId="0" borderId="0" xfId="0" applyFont="1" applyBorder="1" applyAlignment="1" applyProtection="1"/>
    <xf numFmtId="0" fontId="0" fillId="0" borderId="0" xfId="0" applyNumberFormat="1"/>
    <xf numFmtId="0" fontId="0" fillId="6" borderId="24" xfId="0" applyFill="1" applyBorder="1" applyProtection="1"/>
    <xf numFmtId="0" fontId="4" fillId="5" borderId="9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3" fillId="0" borderId="0" xfId="0" applyFont="1" applyProtection="1"/>
    <xf numFmtId="0" fontId="16" fillId="0" borderId="0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4" fillId="7" borderId="22" xfId="0" applyFont="1" applyFill="1" applyBorder="1" applyAlignment="1" applyProtection="1">
      <alignment horizontal="left"/>
      <protection locked="0"/>
    </xf>
    <xf numFmtId="0" fontId="4" fillId="7" borderId="23" xfId="0" applyFont="1" applyFill="1" applyBorder="1" applyAlignment="1" applyProtection="1">
      <alignment horizontal="left"/>
      <protection locked="0"/>
    </xf>
    <xf numFmtId="0" fontId="4" fillId="7" borderId="24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13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4" fillId="7" borderId="25" xfId="0" applyFont="1" applyFill="1" applyBorder="1" applyAlignment="1" applyProtection="1">
      <alignment horizontal="left"/>
      <protection locked="0"/>
    </xf>
    <xf numFmtId="0" fontId="4" fillId="7" borderId="26" xfId="0" applyFont="1" applyFill="1" applyBorder="1" applyAlignment="1" applyProtection="1">
      <alignment horizontal="left"/>
      <protection locked="0"/>
    </xf>
    <xf numFmtId="0" fontId="4" fillId="7" borderId="27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2" fillId="6" borderId="22" xfId="0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left"/>
    </xf>
    <xf numFmtId="0" fontId="2" fillId="6" borderId="8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 vertical="center"/>
    </xf>
    <xf numFmtId="0" fontId="17" fillId="12" borderId="4" xfId="0" applyFont="1" applyFill="1" applyBorder="1" applyAlignment="1" applyProtection="1">
      <alignment horizontal="left"/>
    </xf>
    <xf numFmtId="0" fontId="17" fillId="12" borderId="8" xfId="0" applyFon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ctrlProps/ctrlProp6.xml><?xml version="1.0" encoding="utf-8"?>
<formControlPr xmlns="http://schemas.microsoft.com/office/spreadsheetml/2009/9/main" objectType="CheckBox" fmlaLink="C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0</xdr:col>
          <xdr:colOff>914400</xdr:colOff>
          <xdr:row>11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0</xdr:col>
          <xdr:colOff>914400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1</xdr:col>
          <xdr:colOff>1162050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1</xdr:col>
          <xdr:colOff>1162050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9525</xdr:rowOff>
        </xdr:from>
        <xdr:to>
          <xdr:col>3</xdr:col>
          <xdr:colOff>57150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9525</xdr:rowOff>
        </xdr:from>
        <xdr:to>
          <xdr:col>3</xdr:col>
          <xdr:colOff>238125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DESKTOP1\Public\FE_Tech\Reg_Programs\NJCEP\2006%20SmartStart%20Buildings%20July%20and%20After\Revised%20Template%20Set\CRA_Prescriptive%20Lit%20Master%2011-28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Removed"/>
      <sheetName val="Installed"/>
    </sheetNames>
    <sheetDataSet>
      <sheetData sheetId="0"/>
      <sheetData sheetId="1">
        <row r="2">
          <cell r="A2" t="str">
            <v>A.Incandescent 260 - 399 W</v>
          </cell>
        </row>
        <row r="3">
          <cell r="A3" t="str">
            <v>A.T-12 Fluorescent 260 - 399 W</v>
          </cell>
        </row>
        <row r="4">
          <cell r="A4" t="str">
            <v>A.HID fixtures  260 - 399 W</v>
          </cell>
        </row>
        <row r="5">
          <cell r="A5" t="str">
            <v>B.Incandescent 400 W or more</v>
          </cell>
        </row>
        <row r="6">
          <cell r="A6" t="str">
            <v>B.T-12 Fluorescent 400 W or more</v>
          </cell>
        </row>
        <row r="7">
          <cell r="A7" t="str">
            <v>B.HID fixtures  400 W or more</v>
          </cell>
        </row>
      </sheetData>
      <sheetData sheetId="2">
        <row r="78">
          <cell r="A78" t="str">
            <v>A. Existing Facility with Connected Load &lt;=75 kW</v>
          </cell>
        </row>
        <row r="79">
          <cell r="A79" t="str">
            <v>B. Existing Facility Connected Load &gt; 75 kW</v>
          </cell>
        </row>
        <row r="80">
          <cell r="A80" t="str">
            <v>C. New Construction and Major Renovation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41"/>
  <sheetViews>
    <sheetView showGridLines="0" tabSelected="1" zoomScaleNormal="100" workbookViewId="0">
      <selection sqref="A1:B1"/>
    </sheetView>
  </sheetViews>
  <sheetFormatPr defaultColWidth="9.140625" defaultRowHeight="12.75" x14ac:dyDescent="0.2"/>
  <cols>
    <col min="1" max="1" width="13.85546875" style="7" customWidth="1"/>
    <col min="2" max="2" width="20" style="7" customWidth="1"/>
    <col min="3" max="3" width="12.5703125" style="7" customWidth="1"/>
    <col min="4" max="4" width="15.7109375" style="7" customWidth="1"/>
    <col min="5" max="5" width="11.28515625" style="7" customWidth="1"/>
    <col min="6" max="6" width="11.42578125" style="7" customWidth="1"/>
    <col min="7" max="7" width="14" style="7" bestFit="1" customWidth="1"/>
    <col min="8" max="8" width="13.5703125" style="7" customWidth="1"/>
    <col min="9" max="9" width="9.28515625" style="7" bestFit="1" customWidth="1"/>
    <col min="10" max="12" width="11.5703125" style="7" customWidth="1"/>
    <col min="13" max="13" width="11.28515625" style="7" customWidth="1"/>
    <col min="14" max="14" width="14.140625" style="7" customWidth="1"/>
    <col min="15" max="18" width="11.42578125" style="7" customWidth="1"/>
    <col min="19" max="19" width="11.42578125" style="7" hidden="1" customWidth="1"/>
    <col min="20" max="21" width="14.7109375" style="7" customWidth="1"/>
    <col min="22" max="22" width="8.28515625" style="7" hidden="1" customWidth="1"/>
    <col min="23" max="23" width="10" style="7" hidden="1" customWidth="1"/>
    <col min="24" max="24" width="10.7109375" style="7" hidden="1" customWidth="1"/>
    <col min="25" max="25" width="13.140625" style="7" hidden="1" customWidth="1"/>
    <col min="26" max="34" width="14.7109375" style="7" hidden="1" customWidth="1"/>
    <col min="35" max="36" width="0" style="7" hidden="1" customWidth="1"/>
    <col min="37" max="37" width="13.28515625" style="7" hidden="1" customWidth="1"/>
    <col min="38" max="38" width="0" style="7" hidden="1" customWidth="1"/>
    <col min="39" max="16384" width="9.140625" style="7"/>
  </cols>
  <sheetData>
    <row r="1" spans="1:38" s="80" customFormat="1" ht="15.75" x14ac:dyDescent="0.25">
      <c r="A1" s="122" t="s">
        <v>146</v>
      </c>
      <c r="B1" s="123" t="s">
        <v>149</v>
      </c>
      <c r="C1" s="82"/>
      <c r="D1" s="78"/>
      <c r="E1" s="78"/>
      <c r="F1" s="78"/>
      <c r="G1" s="78"/>
      <c r="H1" s="78"/>
      <c r="I1" s="78"/>
      <c r="J1" s="78"/>
      <c r="K1" s="78"/>
      <c r="L1" s="79"/>
      <c r="M1" s="79"/>
      <c r="N1" s="78"/>
      <c r="O1" s="78"/>
    </row>
    <row r="2" spans="1:38" s="80" customFormat="1" ht="16.5" thickBot="1" x14ac:dyDescent="0.3">
      <c r="A2" s="82"/>
      <c r="B2" s="82"/>
      <c r="C2" s="82"/>
      <c r="D2" s="78"/>
      <c r="E2" s="78"/>
      <c r="F2" s="78"/>
      <c r="G2" s="78"/>
      <c r="H2" s="78"/>
      <c r="I2" s="78"/>
      <c r="J2" s="78"/>
      <c r="K2" s="78"/>
      <c r="L2" s="79"/>
      <c r="M2" s="79"/>
      <c r="N2" s="78"/>
      <c r="O2" s="78"/>
    </row>
    <row r="3" spans="1:38" ht="13.5" thickBot="1" x14ac:dyDescent="0.25">
      <c r="A3" s="8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9"/>
      <c r="O3" s="9"/>
      <c r="R3" s="112" t="s">
        <v>50</v>
      </c>
      <c r="S3" s="113"/>
      <c r="T3" s="113"/>
      <c r="U3" s="76">
        <f>SUM(P17:P41)</f>
        <v>0</v>
      </c>
      <c r="Y3" s="6"/>
      <c r="Z3" s="6"/>
      <c r="AA3" s="6"/>
      <c r="AB3" s="6"/>
      <c r="AC3" s="6"/>
      <c r="AD3" s="6"/>
      <c r="AE3" s="6"/>
      <c r="AF3" s="6"/>
      <c r="AG3" s="6"/>
    </row>
    <row r="4" spans="1:38" ht="13.5" thickBot="1" x14ac:dyDescent="0.25">
      <c r="A4" s="9" t="s">
        <v>0</v>
      </c>
      <c r="B4" s="101"/>
      <c r="C4" s="102"/>
      <c r="D4" s="103"/>
      <c r="E4" s="9" t="s">
        <v>1</v>
      </c>
      <c r="F4" s="104"/>
      <c r="G4" s="105"/>
      <c r="H4" s="105"/>
      <c r="I4" s="105"/>
      <c r="J4" s="105"/>
      <c r="K4" s="105"/>
      <c r="L4" s="105"/>
      <c r="M4" s="105"/>
      <c r="N4" s="106"/>
      <c r="O4" s="11"/>
      <c r="R4" s="114" t="s">
        <v>51</v>
      </c>
      <c r="S4" s="115"/>
      <c r="T4" s="115"/>
      <c r="U4" s="12">
        <f>SUM(Q17:Q41)</f>
        <v>0</v>
      </c>
      <c r="Y4" s="6"/>
      <c r="Z4" s="77" t="s">
        <v>63</v>
      </c>
      <c r="AA4" s="110"/>
      <c r="AB4" s="111"/>
      <c r="AD4" s="6"/>
      <c r="AE4" s="6"/>
    </row>
    <row r="5" spans="1:38" ht="13.5" thickBot="1" x14ac:dyDescent="0.25">
      <c r="A5" s="9" t="s">
        <v>45</v>
      </c>
      <c r="B5" s="104"/>
      <c r="C5" s="105"/>
      <c r="D5" s="106"/>
      <c r="E5" s="9" t="s">
        <v>3</v>
      </c>
      <c r="F5" s="25"/>
      <c r="G5" s="9"/>
      <c r="H5" s="9"/>
      <c r="I5" s="9"/>
      <c r="J5" s="9"/>
      <c r="K5" s="9"/>
      <c r="L5" s="10"/>
      <c r="M5" s="10"/>
      <c r="N5" s="9"/>
      <c r="O5" s="9"/>
      <c r="U5" s="9"/>
      <c r="Y5" s="6"/>
      <c r="AF5" s="6"/>
      <c r="AG5" s="6"/>
    </row>
    <row r="6" spans="1:38" ht="13.5" thickBot="1" x14ac:dyDescent="0.25">
      <c r="A6" s="9" t="s">
        <v>47</v>
      </c>
      <c r="B6" s="107"/>
      <c r="C6" s="108"/>
      <c r="D6" s="109"/>
      <c r="E6" s="9"/>
      <c r="F6" s="9"/>
      <c r="G6" s="9"/>
      <c r="H6" s="9"/>
      <c r="I6" s="9"/>
      <c r="J6" s="9"/>
      <c r="K6" s="9"/>
      <c r="L6" s="10"/>
      <c r="M6" s="10"/>
      <c r="N6" s="9"/>
      <c r="O6" s="9"/>
      <c r="U6" s="9"/>
      <c r="Y6" s="6"/>
      <c r="Z6" s="89" t="s">
        <v>64</v>
      </c>
      <c r="AA6" s="90"/>
      <c r="AB6" s="91"/>
      <c r="AC6" s="89" t="s">
        <v>65</v>
      </c>
      <c r="AD6" s="90"/>
      <c r="AE6" s="91"/>
      <c r="AF6" s="6"/>
      <c r="AG6" s="6"/>
      <c r="AH6" s="13"/>
      <c r="AI6" s="14"/>
      <c r="AJ6" s="9"/>
      <c r="AK6" s="15"/>
    </row>
    <row r="7" spans="1:38" ht="16.5" thickBot="1" x14ac:dyDescent="0.3">
      <c r="A7" s="8" t="s">
        <v>46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Y7" s="6"/>
      <c r="Z7" s="92"/>
      <c r="AA7" s="93"/>
      <c r="AB7" s="94"/>
      <c r="AC7" s="92"/>
      <c r="AD7" s="93"/>
      <c r="AE7" s="94"/>
      <c r="AF7" s="6"/>
      <c r="AG7" s="6"/>
      <c r="AH7" s="18"/>
      <c r="AI7" s="9"/>
      <c r="AJ7" s="9"/>
      <c r="AK7" s="19"/>
    </row>
    <row r="8" spans="1:38" ht="13.5" thickBot="1" x14ac:dyDescent="0.25">
      <c r="A8" s="20" t="s">
        <v>0</v>
      </c>
      <c r="B8" s="104"/>
      <c r="C8" s="106"/>
      <c r="E8" s="21" t="s">
        <v>1</v>
      </c>
      <c r="F8" s="104"/>
      <c r="G8" s="105"/>
      <c r="H8" s="105"/>
      <c r="I8" s="105"/>
      <c r="J8" s="105"/>
      <c r="K8" s="105"/>
      <c r="L8" s="106"/>
      <c r="M8" s="22"/>
      <c r="N8" s="22"/>
      <c r="O8" s="22"/>
      <c r="U8" s="9"/>
      <c r="Y8" s="6"/>
      <c r="Z8" s="95"/>
      <c r="AA8" s="96"/>
      <c r="AB8" s="97"/>
      <c r="AC8" s="95"/>
      <c r="AD8" s="96"/>
      <c r="AE8" s="97"/>
      <c r="AF8" s="6"/>
      <c r="AG8" s="6"/>
      <c r="AH8" s="18"/>
      <c r="AI8" s="9"/>
      <c r="AJ8" s="9"/>
      <c r="AK8" s="23"/>
    </row>
    <row r="9" spans="1:38" ht="13.5" thickBot="1" x14ac:dyDescent="0.25">
      <c r="A9" s="20" t="s">
        <v>47</v>
      </c>
      <c r="B9" s="104"/>
      <c r="C9" s="106"/>
      <c r="D9" s="20" t="s">
        <v>48</v>
      </c>
      <c r="E9" s="24" t="s">
        <v>49</v>
      </c>
      <c r="F9" s="104"/>
      <c r="G9" s="106"/>
      <c r="H9" s="22"/>
      <c r="I9" s="22"/>
      <c r="J9" s="22"/>
      <c r="K9" s="22"/>
      <c r="L9" s="22"/>
      <c r="M9" s="22"/>
      <c r="N9" s="22"/>
      <c r="O9" s="22"/>
      <c r="U9" s="9"/>
      <c r="Y9" s="6"/>
      <c r="Z9" s="98"/>
      <c r="AA9" s="99"/>
      <c r="AB9" s="100"/>
      <c r="AC9" s="98"/>
      <c r="AD9" s="99"/>
      <c r="AE9" s="100"/>
      <c r="AF9" s="6"/>
      <c r="AG9" s="6"/>
    </row>
    <row r="10" spans="1:38" ht="15.75" hidden="1" x14ac:dyDescent="0.25">
      <c r="A10" s="8" t="s">
        <v>136</v>
      </c>
      <c r="B10" s="16"/>
    </row>
    <row r="11" spans="1:38" hidden="1" x14ac:dyDescent="0.2">
      <c r="A11" s="71" t="b">
        <v>0</v>
      </c>
      <c r="B11" s="72" t="b">
        <v>0</v>
      </c>
      <c r="C11" s="81" t="b">
        <v>0</v>
      </c>
    </row>
    <row r="12" spans="1:38" hidden="1" x14ac:dyDescent="0.2">
      <c r="A12" s="71" t="b">
        <v>0</v>
      </c>
      <c r="B12" s="73" t="b">
        <v>0</v>
      </c>
      <c r="C12" s="81" t="b">
        <v>0</v>
      </c>
    </row>
    <row r="13" spans="1:38" ht="13.5" thickBot="1" x14ac:dyDescent="0.25">
      <c r="A13" s="19"/>
      <c r="B13" s="74" t="s">
        <v>145</v>
      </c>
    </row>
    <row r="14" spans="1:38" ht="13.5" thickBot="1" x14ac:dyDescent="0.25">
      <c r="A14" s="20" t="s">
        <v>131</v>
      </c>
      <c r="B14" s="110"/>
      <c r="C14" s="118"/>
      <c r="D14" s="111"/>
      <c r="R14" s="119" t="s">
        <v>52</v>
      </c>
      <c r="S14" s="120"/>
      <c r="T14" s="51">
        <f>SUM(T17:T41)</f>
        <v>0</v>
      </c>
      <c r="U14" s="51">
        <f>SUM(U17:U41)</f>
        <v>0</v>
      </c>
      <c r="V14" s="31"/>
      <c r="W14" s="31"/>
      <c r="X14" s="31"/>
      <c r="Y14" s="52">
        <f t="shared" ref="Y14:AH14" si="0">SUM(Y17:Y41)</f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2">
        <f t="shared" si="0"/>
        <v>0</v>
      </c>
      <c r="AE14" s="52">
        <f t="shared" si="0"/>
        <v>0</v>
      </c>
      <c r="AF14" s="52">
        <f t="shared" si="0"/>
        <v>0</v>
      </c>
      <c r="AG14" s="52">
        <f t="shared" si="0"/>
        <v>0</v>
      </c>
      <c r="AH14" s="61">
        <f t="shared" si="0"/>
        <v>0</v>
      </c>
      <c r="AI14" s="26"/>
      <c r="AJ14" s="46" t="s">
        <v>3</v>
      </c>
      <c r="AK14" s="47" t="s">
        <v>4</v>
      </c>
      <c r="AL14" s="68"/>
    </row>
    <row r="15" spans="1:38" s="64" customFormat="1" ht="12.75" customHeight="1" x14ac:dyDescent="0.2">
      <c r="A15" s="83" t="s">
        <v>83</v>
      </c>
      <c r="B15" s="83" t="s">
        <v>84</v>
      </c>
      <c r="C15" s="83" t="s">
        <v>85</v>
      </c>
      <c r="D15" s="83" t="s">
        <v>12</v>
      </c>
      <c r="E15" s="83" t="s">
        <v>13</v>
      </c>
      <c r="F15" s="86" t="s">
        <v>59</v>
      </c>
      <c r="G15" s="87"/>
      <c r="H15" s="87"/>
      <c r="I15" s="87"/>
      <c r="J15" s="88"/>
      <c r="K15" s="121" t="s">
        <v>55</v>
      </c>
      <c r="L15" s="121"/>
      <c r="M15" s="121"/>
      <c r="N15" s="121"/>
      <c r="O15" s="83" t="s">
        <v>53</v>
      </c>
      <c r="P15" s="83" t="s">
        <v>33</v>
      </c>
      <c r="Q15" s="83" t="s">
        <v>32</v>
      </c>
      <c r="R15" s="83" t="s">
        <v>16</v>
      </c>
      <c r="S15" s="83" t="s">
        <v>137</v>
      </c>
      <c r="T15" s="83" t="s">
        <v>34</v>
      </c>
      <c r="U15" s="83" t="s">
        <v>35</v>
      </c>
      <c r="V15" s="116" t="s">
        <v>135</v>
      </c>
      <c r="W15" s="116" t="s">
        <v>57</v>
      </c>
      <c r="X15" s="63"/>
      <c r="Y15" s="83" t="s">
        <v>36</v>
      </c>
      <c r="Z15" s="83" t="s">
        <v>37</v>
      </c>
      <c r="AA15" s="83" t="s">
        <v>38</v>
      </c>
      <c r="AB15" s="83" t="s">
        <v>39</v>
      </c>
      <c r="AC15" s="83" t="s">
        <v>90</v>
      </c>
      <c r="AD15" s="83" t="s">
        <v>40</v>
      </c>
      <c r="AE15" s="83" t="s">
        <v>89</v>
      </c>
      <c r="AF15" s="83" t="s">
        <v>41</v>
      </c>
      <c r="AG15" s="83" t="s">
        <v>43</v>
      </c>
      <c r="AH15" s="84" t="s">
        <v>42</v>
      </c>
      <c r="AI15" s="69"/>
      <c r="AJ15" s="70"/>
      <c r="AK15" s="69"/>
      <c r="AL15" s="70"/>
    </row>
    <row r="16" spans="1:38" s="64" customFormat="1" ht="66.75" customHeight="1" x14ac:dyDescent="0.2">
      <c r="A16" s="83"/>
      <c r="B16" s="83"/>
      <c r="C16" s="83"/>
      <c r="D16" s="83"/>
      <c r="E16" s="83"/>
      <c r="F16" s="63" t="s">
        <v>87</v>
      </c>
      <c r="G16" s="63" t="s">
        <v>134</v>
      </c>
      <c r="H16" s="63" t="s">
        <v>133</v>
      </c>
      <c r="I16" s="63" t="s">
        <v>88</v>
      </c>
      <c r="J16" s="63" t="s">
        <v>95</v>
      </c>
      <c r="K16" s="65" t="s">
        <v>54</v>
      </c>
      <c r="L16" s="65" t="s">
        <v>56</v>
      </c>
      <c r="M16" s="65" t="s">
        <v>58</v>
      </c>
      <c r="N16" s="65" t="s">
        <v>132</v>
      </c>
      <c r="O16" s="83"/>
      <c r="P16" s="83"/>
      <c r="Q16" s="83"/>
      <c r="R16" s="83"/>
      <c r="S16" s="83"/>
      <c r="T16" s="83"/>
      <c r="U16" s="83"/>
      <c r="V16" s="117"/>
      <c r="W16" s="117"/>
      <c r="X16" s="66" t="s">
        <v>130</v>
      </c>
      <c r="Y16" s="83"/>
      <c r="Z16" s="83"/>
      <c r="AA16" s="83"/>
      <c r="AB16" s="83"/>
      <c r="AC16" s="83"/>
      <c r="AD16" s="83"/>
      <c r="AE16" s="83"/>
      <c r="AF16" s="83"/>
      <c r="AG16" s="83"/>
      <c r="AH16" s="85"/>
      <c r="AI16" s="67" t="s">
        <v>6</v>
      </c>
      <c r="AJ16" s="67" t="s">
        <v>5</v>
      </c>
      <c r="AK16" s="67" t="s">
        <v>7</v>
      </c>
      <c r="AL16" s="67" t="s">
        <v>8</v>
      </c>
    </row>
    <row r="17" spans="1:38" s="29" customFormat="1" ht="14.25" x14ac:dyDescent="0.2">
      <c r="A17" s="32"/>
      <c r="B17" s="32"/>
      <c r="C17" s="37" t="str">
        <f t="shared" ref="C17:C41" si="1">IF(A17="","",VLOOKUP(A17,MeasureCode_Lookup,2,FALSE))</f>
        <v/>
      </c>
      <c r="D17" s="38"/>
      <c r="E17" s="38"/>
      <c r="F17" s="39"/>
      <c r="G17" s="41"/>
      <c r="H17" s="41"/>
      <c r="I17" s="42"/>
      <c r="J17" s="41"/>
      <c r="K17" s="40"/>
      <c r="L17" s="40"/>
      <c r="M17" s="40"/>
      <c r="N17" s="40"/>
      <c r="O17" s="49">
        <f t="shared" ref="O17:O41" si="2">IF(OR($B$14="",A17="",AND(C17="A",OR(F17="",G17="",H17="",I17="",J17="")=TRUE)=TRUE,AND(C17="D",OR(K17="",L17="",M17="")=TRUE)=TRUE)=TRUE,0,IF(AND(C17="A",OR(I17&lt;VLOOKUP(A17,MeasureCode_Lookup,4,FALSE),I17&gt;VLOOKUP(A17,MeasureCode_Lookup,5,FALSE),J17&lt;=1.1)=TRUE)=TRUE,0,VLOOKUP(A17,MeasureCode_Lookup,6,FALSE)))</f>
        <v>0</v>
      </c>
      <c r="P17" s="40"/>
      <c r="Q17" s="40"/>
      <c r="R17" s="50">
        <f>IF(O17=0,0,IF(C17="A",O17*I17,O17*M17))</f>
        <v>0</v>
      </c>
      <c r="S17" s="50">
        <f>IF(OR($A$11=TRUE,$A$12=TRUE,$B$11=TRUE,$B$12=TRUE,$C$11=TRUE,$C$12=TRUE)=TRUE,R17,0)</f>
        <v>0</v>
      </c>
      <c r="T17" s="50">
        <f>P17*(R17+S17)</f>
        <v>0</v>
      </c>
      <c r="U17" s="50">
        <f>Q17*(R17+S17)</f>
        <v>0</v>
      </c>
      <c r="V17" s="44">
        <f>IF(O17=0,0,IF(C17="A",IF(I17&lt;150,0.703,IF(I17&lt;300,0.634,0.577)),0))</f>
        <v>0</v>
      </c>
      <c r="W17" s="43">
        <f>IF(O17=0,0,IF(C17="D",IF(K17&lt;65000,13,IF(K17&lt;135000,11,IF(K17&lt;240000,10.8,IF(K17&lt;760000,9.8,9.5)))),0))</f>
        <v>0</v>
      </c>
      <c r="X17" s="62">
        <f t="shared" ref="X17:X41" si="3">IF(O17=0,0,VLOOKUP($B$14,EFLH_Lookup,2,FALSE))</f>
        <v>0</v>
      </c>
      <c r="Y17" s="53">
        <f t="shared" ref="Y17:Y41" si="4">IF(O17=0,0,IF(C17="A",P17*(((F17-75)/F17)*G17*X17-(I17*12000/100000)/J17*X17),P17*-N17*X17/100000))</f>
        <v>0</v>
      </c>
      <c r="Z17" s="53">
        <f t="shared" ref="Z17:Z41" si="5">IF(O17=0,0,IF(C17="A",Q17*(((F17-75)/F17)*G17*X17-(I17*12000/100000)/J17*X17),Q17*-N17*X17/100000))</f>
        <v>0</v>
      </c>
      <c r="AA17" s="53">
        <f>Y17*25</f>
        <v>0</v>
      </c>
      <c r="AB17" s="53">
        <f>Z17*25</f>
        <v>0</v>
      </c>
      <c r="AC17" s="53">
        <f t="shared" ref="AC17:AC41" si="6">IF(O17=0,0,IF(C17="A",P17*(V17-H17)*I17*0.67,P17*((((K17*0.67)/(W17*1000))/(1-0.3*(M17/L17)))-((K17*0.67)/(W17*1000)))))</f>
        <v>0</v>
      </c>
      <c r="AD17" s="53">
        <f t="shared" ref="AD17:AD41" si="7">IF(O17=0,0,IF(C17="A",Q17*(V17-H17)*I17*0.67,Q17*((((K17*0.67)/(W17*1000))/(1-0.3*(M17/L17)))-((K17*0.67)/(W17*1000)))))</f>
        <v>0</v>
      </c>
      <c r="AE17" s="53">
        <f t="shared" ref="AE17:AE41" si="8">IF(O17=0,0,IF(C17="A",P17*(V17-H17)*I17*X17,P17*((((K17*X17)/(W17*1000))/(1-0.3*(M17/L17)))-((K17*X17)/(W17*1000)))))</f>
        <v>0</v>
      </c>
      <c r="AF17" s="53">
        <f t="shared" ref="AF17:AF41" si="9">IF(O17=0,0,IF(C17="A",Q17*(V17-H17)*I17*X17,Q17*((((K17*X17)/(W17*1000))/(1-0.3*(M17/L17)))-((K17*X17)/(W17*1000)))))</f>
        <v>0</v>
      </c>
      <c r="AG17" s="54">
        <f>AE17*25</f>
        <v>0</v>
      </c>
      <c r="AH17" s="54">
        <f>AF17*25</f>
        <v>0</v>
      </c>
      <c r="AI17" s="28"/>
      <c r="AJ17" s="28"/>
      <c r="AK17" s="28"/>
      <c r="AL17" s="28"/>
    </row>
    <row r="18" spans="1:38" s="29" customFormat="1" ht="14.25" x14ac:dyDescent="0.2">
      <c r="A18" s="32"/>
      <c r="B18" s="32"/>
      <c r="C18" s="37" t="str">
        <f t="shared" si="1"/>
        <v/>
      </c>
      <c r="D18" s="38"/>
      <c r="E18" s="38"/>
      <c r="F18" s="39"/>
      <c r="G18" s="41"/>
      <c r="H18" s="41"/>
      <c r="I18" s="42"/>
      <c r="J18" s="41"/>
      <c r="K18" s="40"/>
      <c r="L18" s="40"/>
      <c r="M18" s="40"/>
      <c r="N18" s="40"/>
      <c r="O18" s="49">
        <f t="shared" si="2"/>
        <v>0</v>
      </c>
      <c r="P18" s="40"/>
      <c r="Q18" s="40"/>
      <c r="R18" s="50">
        <f t="shared" ref="R18:R41" si="10">IF(O18=0,0,IF(C18="A",O18*I18,O18*M18))</f>
        <v>0</v>
      </c>
      <c r="S18" s="50">
        <f t="shared" ref="S18:S41" si="11">IF(OR($A$11=TRUE,$A$12=TRUE,$B$11=TRUE,$B$12=TRUE,$C$11=TRUE,$C$12=TRUE)=TRUE,R18,0)</f>
        <v>0</v>
      </c>
      <c r="T18" s="50">
        <f t="shared" ref="T18:T41" si="12">P18*(R18+S18)</f>
        <v>0</v>
      </c>
      <c r="U18" s="50">
        <f t="shared" ref="U18:U41" si="13">Q18*(R18+S18)</f>
        <v>0</v>
      </c>
      <c r="V18" s="44">
        <f t="shared" ref="V18:V41" si="14">IF(O18=0,0,IF(C18="A",IF(I18&lt;150,0.703,IF(I18&lt;300,0.634,0.577)),0))</f>
        <v>0</v>
      </c>
      <c r="W18" s="43">
        <f t="shared" ref="W18:W41" si="15">IF(O18=0,0,IF(C18="D",IF(K18&lt;65000,13,IF(K18&lt;135000,11,IF(K18&lt;240000,10.8,IF(K18&lt;760000,9.8,9.5)))),0))</f>
        <v>0</v>
      </c>
      <c r="X18" s="62">
        <f t="shared" si="3"/>
        <v>0</v>
      </c>
      <c r="Y18" s="53">
        <f t="shared" si="4"/>
        <v>0</v>
      </c>
      <c r="Z18" s="53">
        <f t="shared" si="5"/>
        <v>0</v>
      </c>
      <c r="AA18" s="53">
        <f t="shared" ref="AA18:AA41" si="16">Y18*25</f>
        <v>0</v>
      </c>
      <c r="AB18" s="53">
        <f t="shared" ref="AB18:AB41" si="17">Z18*25</f>
        <v>0</v>
      </c>
      <c r="AC18" s="53">
        <f t="shared" si="6"/>
        <v>0</v>
      </c>
      <c r="AD18" s="53">
        <f t="shared" si="7"/>
        <v>0</v>
      </c>
      <c r="AE18" s="53">
        <f t="shared" si="8"/>
        <v>0</v>
      </c>
      <c r="AF18" s="53">
        <f t="shared" si="9"/>
        <v>0</v>
      </c>
      <c r="AG18" s="54">
        <f t="shared" ref="AG18:AG41" si="18">AE18*25</f>
        <v>0</v>
      </c>
      <c r="AH18" s="54">
        <f t="shared" ref="AH18:AH41" si="19">AF18*25</f>
        <v>0</v>
      </c>
      <c r="AI18" s="30"/>
      <c r="AJ18" s="27"/>
      <c r="AK18" s="30"/>
      <c r="AL18" s="27"/>
    </row>
    <row r="19" spans="1:38" s="29" customFormat="1" ht="14.25" x14ac:dyDescent="0.2">
      <c r="A19" s="32"/>
      <c r="B19" s="32"/>
      <c r="C19" s="37" t="str">
        <f t="shared" si="1"/>
        <v/>
      </c>
      <c r="D19" s="38"/>
      <c r="E19" s="38"/>
      <c r="F19" s="39"/>
      <c r="G19" s="41"/>
      <c r="H19" s="41"/>
      <c r="I19" s="42"/>
      <c r="J19" s="41"/>
      <c r="K19" s="40"/>
      <c r="L19" s="40"/>
      <c r="M19" s="40"/>
      <c r="N19" s="40"/>
      <c r="O19" s="49">
        <f t="shared" si="2"/>
        <v>0</v>
      </c>
      <c r="P19" s="40"/>
      <c r="Q19" s="40"/>
      <c r="R19" s="50">
        <f t="shared" si="10"/>
        <v>0</v>
      </c>
      <c r="S19" s="50">
        <f t="shared" si="11"/>
        <v>0</v>
      </c>
      <c r="T19" s="50">
        <f t="shared" si="12"/>
        <v>0</v>
      </c>
      <c r="U19" s="50">
        <f t="shared" si="13"/>
        <v>0</v>
      </c>
      <c r="V19" s="44">
        <f t="shared" si="14"/>
        <v>0</v>
      </c>
      <c r="W19" s="43">
        <f t="shared" si="15"/>
        <v>0</v>
      </c>
      <c r="X19" s="62">
        <f t="shared" si="3"/>
        <v>0</v>
      </c>
      <c r="Y19" s="53">
        <f t="shared" si="4"/>
        <v>0</v>
      </c>
      <c r="Z19" s="53">
        <f t="shared" si="5"/>
        <v>0</v>
      </c>
      <c r="AA19" s="53">
        <f t="shared" si="16"/>
        <v>0</v>
      </c>
      <c r="AB19" s="53">
        <f t="shared" si="17"/>
        <v>0</v>
      </c>
      <c r="AC19" s="53">
        <f t="shared" si="6"/>
        <v>0</v>
      </c>
      <c r="AD19" s="53">
        <f t="shared" si="7"/>
        <v>0</v>
      </c>
      <c r="AE19" s="53">
        <f t="shared" si="8"/>
        <v>0</v>
      </c>
      <c r="AF19" s="53">
        <f t="shared" si="9"/>
        <v>0</v>
      </c>
      <c r="AG19" s="54">
        <f t="shared" si="18"/>
        <v>0</v>
      </c>
      <c r="AH19" s="54">
        <f t="shared" si="19"/>
        <v>0</v>
      </c>
      <c r="AI19" s="30"/>
      <c r="AJ19" s="27"/>
      <c r="AK19" s="30"/>
      <c r="AL19" s="27"/>
    </row>
    <row r="20" spans="1:38" s="29" customFormat="1" ht="14.25" x14ac:dyDescent="0.2">
      <c r="A20" s="32"/>
      <c r="B20" s="32"/>
      <c r="C20" s="37" t="str">
        <f t="shared" si="1"/>
        <v/>
      </c>
      <c r="D20" s="38"/>
      <c r="E20" s="38"/>
      <c r="F20" s="39"/>
      <c r="G20" s="41"/>
      <c r="H20" s="41"/>
      <c r="I20" s="42"/>
      <c r="J20" s="41"/>
      <c r="K20" s="40"/>
      <c r="L20" s="40"/>
      <c r="M20" s="40"/>
      <c r="N20" s="40"/>
      <c r="O20" s="49">
        <f t="shared" si="2"/>
        <v>0</v>
      </c>
      <c r="P20" s="40"/>
      <c r="Q20" s="40"/>
      <c r="R20" s="50">
        <f t="shared" si="10"/>
        <v>0</v>
      </c>
      <c r="S20" s="50">
        <f t="shared" si="11"/>
        <v>0</v>
      </c>
      <c r="T20" s="50">
        <f t="shared" si="12"/>
        <v>0</v>
      </c>
      <c r="U20" s="50">
        <f t="shared" si="13"/>
        <v>0</v>
      </c>
      <c r="V20" s="44">
        <f t="shared" si="14"/>
        <v>0</v>
      </c>
      <c r="W20" s="43">
        <f t="shared" si="15"/>
        <v>0</v>
      </c>
      <c r="X20" s="62">
        <f t="shared" si="3"/>
        <v>0</v>
      </c>
      <c r="Y20" s="53">
        <f t="shared" si="4"/>
        <v>0</v>
      </c>
      <c r="Z20" s="53">
        <f t="shared" si="5"/>
        <v>0</v>
      </c>
      <c r="AA20" s="53">
        <f t="shared" si="16"/>
        <v>0</v>
      </c>
      <c r="AB20" s="53">
        <f t="shared" si="17"/>
        <v>0</v>
      </c>
      <c r="AC20" s="53">
        <f t="shared" si="6"/>
        <v>0</v>
      </c>
      <c r="AD20" s="53">
        <f t="shared" si="7"/>
        <v>0</v>
      </c>
      <c r="AE20" s="53">
        <f t="shared" si="8"/>
        <v>0</v>
      </c>
      <c r="AF20" s="53">
        <f t="shared" si="9"/>
        <v>0</v>
      </c>
      <c r="AG20" s="54">
        <f t="shared" si="18"/>
        <v>0</v>
      </c>
      <c r="AH20" s="54">
        <f t="shared" si="19"/>
        <v>0</v>
      </c>
      <c r="AI20" s="30"/>
      <c r="AJ20" s="27"/>
      <c r="AK20" s="30"/>
      <c r="AL20" s="27"/>
    </row>
    <row r="21" spans="1:38" s="29" customFormat="1" ht="14.25" x14ac:dyDescent="0.2">
      <c r="A21" s="32"/>
      <c r="B21" s="32"/>
      <c r="C21" s="37" t="str">
        <f t="shared" si="1"/>
        <v/>
      </c>
      <c r="D21" s="38"/>
      <c r="E21" s="38"/>
      <c r="F21" s="39"/>
      <c r="G21" s="41"/>
      <c r="H21" s="41"/>
      <c r="I21" s="42"/>
      <c r="J21" s="41"/>
      <c r="K21" s="40"/>
      <c r="L21" s="40"/>
      <c r="M21" s="40"/>
      <c r="N21" s="40"/>
      <c r="O21" s="49">
        <f t="shared" si="2"/>
        <v>0</v>
      </c>
      <c r="P21" s="40"/>
      <c r="Q21" s="40"/>
      <c r="R21" s="50">
        <f t="shared" si="10"/>
        <v>0</v>
      </c>
      <c r="S21" s="50">
        <f t="shared" si="11"/>
        <v>0</v>
      </c>
      <c r="T21" s="50">
        <f t="shared" si="12"/>
        <v>0</v>
      </c>
      <c r="U21" s="50">
        <f t="shared" si="13"/>
        <v>0</v>
      </c>
      <c r="V21" s="44">
        <f t="shared" si="14"/>
        <v>0</v>
      </c>
      <c r="W21" s="43">
        <f t="shared" si="15"/>
        <v>0</v>
      </c>
      <c r="X21" s="62">
        <f t="shared" si="3"/>
        <v>0</v>
      </c>
      <c r="Y21" s="53">
        <f t="shared" si="4"/>
        <v>0</v>
      </c>
      <c r="Z21" s="53">
        <f t="shared" si="5"/>
        <v>0</v>
      </c>
      <c r="AA21" s="53">
        <f t="shared" si="16"/>
        <v>0</v>
      </c>
      <c r="AB21" s="53">
        <f t="shared" si="17"/>
        <v>0</v>
      </c>
      <c r="AC21" s="53">
        <f t="shared" si="6"/>
        <v>0</v>
      </c>
      <c r="AD21" s="53">
        <f t="shared" si="7"/>
        <v>0</v>
      </c>
      <c r="AE21" s="53">
        <f t="shared" si="8"/>
        <v>0</v>
      </c>
      <c r="AF21" s="53">
        <f t="shared" si="9"/>
        <v>0</v>
      </c>
      <c r="AG21" s="54">
        <f t="shared" si="18"/>
        <v>0</v>
      </c>
      <c r="AH21" s="54">
        <f t="shared" si="19"/>
        <v>0</v>
      </c>
      <c r="AI21" s="30"/>
      <c r="AJ21" s="27"/>
      <c r="AK21" s="30"/>
      <c r="AL21" s="27"/>
    </row>
    <row r="22" spans="1:38" s="29" customFormat="1" ht="14.25" x14ac:dyDescent="0.2">
      <c r="A22" s="32"/>
      <c r="B22" s="32"/>
      <c r="C22" s="37" t="str">
        <f t="shared" si="1"/>
        <v/>
      </c>
      <c r="D22" s="38"/>
      <c r="E22" s="38"/>
      <c r="F22" s="39"/>
      <c r="G22" s="41"/>
      <c r="H22" s="41"/>
      <c r="I22" s="42"/>
      <c r="J22" s="41"/>
      <c r="K22" s="40"/>
      <c r="L22" s="40"/>
      <c r="M22" s="40"/>
      <c r="N22" s="40"/>
      <c r="O22" s="49">
        <f t="shared" si="2"/>
        <v>0</v>
      </c>
      <c r="P22" s="40"/>
      <c r="Q22" s="40"/>
      <c r="R22" s="50">
        <f t="shared" si="10"/>
        <v>0</v>
      </c>
      <c r="S22" s="50">
        <f t="shared" si="11"/>
        <v>0</v>
      </c>
      <c r="T22" s="50">
        <f t="shared" si="12"/>
        <v>0</v>
      </c>
      <c r="U22" s="50">
        <f t="shared" si="13"/>
        <v>0</v>
      </c>
      <c r="V22" s="44">
        <f t="shared" si="14"/>
        <v>0</v>
      </c>
      <c r="W22" s="43">
        <f t="shared" si="15"/>
        <v>0</v>
      </c>
      <c r="X22" s="62">
        <f t="shared" si="3"/>
        <v>0</v>
      </c>
      <c r="Y22" s="53">
        <f t="shared" si="4"/>
        <v>0</v>
      </c>
      <c r="Z22" s="53">
        <f t="shared" si="5"/>
        <v>0</v>
      </c>
      <c r="AA22" s="53">
        <f t="shared" si="16"/>
        <v>0</v>
      </c>
      <c r="AB22" s="53">
        <f t="shared" si="17"/>
        <v>0</v>
      </c>
      <c r="AC22" s="53">
        <f t="shared" si="6"/>
        <v>0</v>
      </c>
      <c r="AD22" s="53">
        <f t="shared" si="7"/>
        <v>0</v>
      </c>
      <c r="AE22" s="53">
        <f t="shared" si="8"/>
        <v>0</v>
      </c>
      <c r="AF22" s="53">
        <f t="shared" si="9"/>
        <v>0</v>
      </c>
      <c r="AG22" s="54">
        <f t="shared" si="18"/>
        <v>0</v>
      </c>
      <c r="AH22" s="54">
        <f t="shared" si="19"/>
        <v>0</v>
      </c>
      <c r="AI22" s="30"/>
      <c r="AJ22" s="27"/>
      <c r="AK22" s="30"/>
      <c r="AL22" s="27"/>
    </row>
    <row r="23" spans="1:38" s="29" customFormat="1" ht="14.25" x14ac:dyDescent="0.2">
      <c r="A23" s="32"/>
      <c r="B23" s="32"/>
      <c r="C23" s="37" t="str">
        <f t="shared" si="1"/>
        <v/>
      </c>
      <c r="D23" s="38"/>
      <c r="E23" s="38"/>
      <c r="F23" s="39"/>
      <c r="G23" s="41"/>
      <c r="H23" s="41"/>
      <c r="I23" s="42"/>
      <c r="J23" s="41"/>
      <c r="K23" s="40"/>
      <c r="L23" s="40"/>
      <c r="M23" s="40"/>
      <c r="N23" s="40"/>
      <c r="O23" s="49">
        <f t="shared" si="2"/>
        <v>0</v>
      </c>
      <c r="P23" s="40"/>
      <c r="Q23" s="40"/>
      <c r="R23" s="50">
        <f t="shared" si="10"/>
        <v>0</v>
      </c>
      <c r="S23" s="50">
        <f t="shared" si="11"/>
        <v>0</v>
      </c>
      <c r="T23" s="50">
        <f t="shared" si="12"/>
        <v>0</v>
      </c>
      <c r="U23" s="50">
        <f t="shared" si="13"/>
        <v>0</v>
      </c>
      <c r="V23" s="44">
        <f t="shared" si="14"/>
        <v>0</v>
      </c>
      <c r="W23" s="43">
        <f t="shared" si="15"/>
        <v>0</v>
      </c>
      <c r="X23" s="62">
        <f t="shared" si="3"/>
        <v>0</v>
      </c>
      <c r="Y23" s="53">
        <f t="shared" si="4"/>
        <v>0</v>
      </c>
      <c r="Z23" s="53">
        <f t="shared" si="5"/>
        <v>0</v>
      </c>
      <c r="AA23" s="53">
        <f t="shared" si="16"/>
        <v>0</v>
      </c>
      <c r="AB23" s="53">
        <f t="shared" si="17"/>
        <v>0</v>
      </c>
      <c r="AC23" s="53">
        <f t="shared" si="6"/>
        <v>0</v>
      </c>
      <c r="AD23" s="53">
        <f t="shared" si="7"/>
        <v>0</v>
      </c>
      <c r="AE23" s="53">
        <f t="shared" si="8"/>
        <v>0</v>
      </c>
      <c r="AF23" s="53">
        <f t="shared" si="9"/>
        <v>0</v>
      </c>
      <c r="AG23" s="54">
        <f t="shared" si="18"/>
        <v>0</v>
      </c>
      <c r="AH23" s="54">
        <f t="shared" si="19"/>
        <v>0</v>
      </c>
      <c r="AI23" s="30"/>
      <c r="AJ23" s="27"/>
      <c r="AK23" s="30"/>
      <c r="AL23" s="27"/>
    </row>
    <row r="24" spans="1:38" s="29" customFormat="1" ht="14.25" x14ac:dyDescent="0.2">
      <c r="A24" s="32"/>
      <c r="B24" s="32"/>
      <c r="C24" s="37" t="str">
        <f t="shared" si="1"/>
        <v/>
      </c>
      <c r="D24" s="38"/>
      <c r="E24" s="38"/>
      <c r="F24" s="39"/>
      <c r="G24" s="41"/>
      <c r="H24" s="41"/>
      <c r="I24" s="42"/>
      <c r="J24" s="41"/>
      <c r="K24" s="40"/>
      <c r="L24" s="40"/>
      <c r="M24" s="40"/>
      <c r="N24" s="40"/>
      <c r="O24" s="49">
        <f t="shared" si="2"/>
        <v>0</v>
      </c>
      <c r="P24" s="40"/>
      <c r="Q24" s="40"/>
      <c r="R24" s="50">
        <f t="shared" si="10"/>
        <v>0</v>
      </c>
      <c r="S24" s="50">
        <f t="shared" si="11"/>
        <v>0</v>
      </c>
      <c r="T24" s="50">
        <f t="shared" si="12"/>
        <v>0</v>
      </c>
      <c r="U24" s="50">
        <f t="shared" si="13"/>
        <v>0</v>
      </c>
      <c r="V24" s="44">
        <f t="shared" si="14"/>
        <v>0</v>
      </c>
      <c r="W24" s="43">
        <f t="shared" si="15"/>
        <v>0</v>
      </c>
      <c r="X24" s="62">
        <f t="shared" si="3"/>
        <v>0</v>
      </c>
      <c r="Y24" s="53">
        <f t="shared" si="4"/>
        <v>0</v>
      </c>
      <c r="Z24" s="53">
        <f t="shared" si="5"/>
        <v>0</v>
      </c>
      <c r="AA24" s="53">
        <f t="shared" si="16"/>
        <v>0</v>
      </c>
      <c r="AB24" s="53">
        <f t="shared" si="17"/>
        <v>0</v>
      </c>
      <c r="AC24" s="53">
        <f t="shared" si="6"/>
        <v>0</v>
      </c>
      <c r="AD24" s="53">
        <f t="shared" si="7"/>
        <v>0</v>
      </c>
      <c r="AE24" s="53">
        <f t="shared" si="8"/>
        <v>0</v>
      </c>
      <c r="AF24" s="53">
        <f t="shared" si="9"/>
        <v>0</v>
      </c>
      <c r="AG24" s="54">
        <f t="shared" si="18"/>
        <v>0</v>
      </c>
      <c r="AH24" s="54">
        <f t="shared" si="19"/>
        <v>0</v>
      </c>
      <c r="AI24" s="30"/>
      <c r="AJ24" s="27"/>
      <c r="AK24" s="30"/>
      <c r="AL24" s="27"/>
    </row>
    <row r="25" spans="1:38" s="29" customFormat="1" ht="14.25" x14ac:dyDescent="0.2">
      <c r="A25" s="32"/>
      <c r="B25" s="32"/>
      <c r="C25" s="37" t="str">
        <f t="shared" si="1"/>
        <v/>
      </c>
      <c r="D25" s="38"/>
      <c r="E25" s="38"/>
      <c r="F25" s="39"/>
      <c r="G25" s="41"/>
      <c r="H25" s="41"/>
      <c r="I25" s="42"/>
      <c r="J25" s="41"/>
      <c r="K25" s="40"/>
      <c r="L25" s="40"/>
      <c r="M25" s="40"/>
      <c r="N25" s="40"/>
      <c r="O25" s="49">
        <f t="shared" si="2"/>
        <v>0</v>
      </c>
      <c r="P25" s="40"/>
      <c r="Q25" s="40"/>
      <c r="R25" s="50">
        <f t="shared" si="10"/>
        <v>0</v>
      </c>
      <c r="S25" s="50">
        <f t="shared" si="11"/>
        <v>0</v>
      </c>
      <c r="T25" s="50">
        <f t="shared" si="12"/>
        <v>0</v>
      </c>
      <c r="U25" s="50">
        <f t="shared" si="13"/>
        <v>0</v>
      </c>
      <c r="V25" s="44">
        <f t="shared" si="14"/>
        <v>0</v>
      </c>
      <c r="W25" s="43">
        <f t="shared" si="15"/>
        <v>0</v>
      </c>
      <c r="X25" s="62">
        <f t="shared" si="3"/>
        <v>0</v>
      </c>
      <c r="Y25" s="53">
        <f t="shared" si="4"/>
        <v>0</v>
      </c>
      <c r="Z25" s="53">
        <f t="shared" si="5"/>
        <v>0</v>
      </c>
      <c r="AA25" s="53">
        <f t="shared" si="16"/>
        <v>0</v>
      </c>
      <c r="AB25" s="53">
        <f t="shared" si="17"/>
        <v>0</v>
      </c>
      <c r="AC25" s="53">
        <f t="shared" si="6"/>
        <v>0</v>
      </c>
      <c r="AD25" s="53">
        <f t="shared" si="7"/>
        <v>0</v>
      </c>
      <c r="AE25" s="53">
        <f t="shared" si="8"/>
        <v>0</v>
      </c>
      <c r="AF25" s="53">
        <f t="shared" si="9"/>
        <v>0</v>
      </c>
      <c r="AG25" s="54">
        <f t="shared" si="18"/>
        <v>0</v>
      </c>
      <c r="AH25" s="54">
        <f t="shared" si="19"/>
        <v>0</v>
      </c>
      <c r="AI25" s="30"/>
      <c r="AJ25" s="27"/>
      <c r="AK25" s="30"/>
      <c r="AL25" s="27"/>
    </row>
    <row r="26" spans="1:38" s="29" customFormat="1" ht="14.25" x14ac:dyDescent="0.2">
      <c r="A26" s="32"/>
      <c r="B26" s="32"/>
      <c r="C26" s="37" t="str">
        <f t="shared" si="1"/>
        <v/>
      </c>
      <c r="D26" s="38"/>
      <c r="E26" s="38"/>
      <c r="F26" s="39"/>
      <c r="G26" s="41"/>
      <c r="H26" s="41"/>
      <c r="I26" s="42"/>
      <c r="J26" s="41"/>
      <c r="K26" s="40"/>
      <c r="L26" s="40"/>
      <c r="M26" s="40"/>
      <c r="N26" s="40"/>
      <c r="O26" s="49">
        <f t="shared" si="2"/>
        <v>0</v>
      </c>
      <c r="P26" s="40"/>
      <c r="Q26" s="40"/>
      <c r="R26" s="50">
        <f t="shared" si="10"/>
        <v>0</v>
      </c>
      <c r="S26" s="50">
        <f t="shared" si="11"/>
        <v>0</v>
      </c>
      <c r="T26" s="50">
        <f t="shared" si="12"/>
        <v>0</v>
      </c>
      <c r="U26" s="50">
        <f t="shared" si="13"/>
        <v>0</v>
      </c>
      <c r="V26" s="44">
        <f t="shared" si="14"/>
        <v>0</v>
      </c>
      <c r="W26" s="43">
        <f t="shared" si="15"/>
        <v>0</v>
      </c>
      <c r="X26" s="62">
        <f t="shared" si="3"/>
        <v>0</v>
      </c>
      <c r="Y26" s="53">
        <f t="shared" si="4"/>
        <v>0</v>
      </c>
      <c r="Z26" s="53">
        <f t="shared" si="5"/>
        <v>0</v>
      </c>
      <c r="AA26" s="53">
        <f t="shared" si="16"/>
        <v>0</v>
      </c>
      <c r="AB26" s="53">
        <f t="shared" si="17"/>
        <v>0</v>
      </c>
      <c r="AC26" s="53">
        <f t="shared" si="6"/>
        <v>0</v>
      </c>
      <c r="AD26" s="53">
        <f t="shared" si="7"/>
        <v>0</v>
      </c>
      <c r="AE26" s="53">
        <f t="shared" si="8"/>
        <v>0</v>
      </c>
      <c r="AF26" s="53">
        <f t="shared" si="9"/>
        <v>0</v>
      </c>
      <c r="AG26" s="54">
        <f t="shared" si="18"/>
        <v>0</v>
      </c>
      <c r="AH26" s="54">
        <f t="shared" si="19"/>
        <v>0</v>
      </c>
      <c r="AI26" s="30"/>
      <c r="AJ26" s="27"/>
      <c r="AK26" s="30"/>
      <c r="AL26" s="27"/>
    </row>
    <row r="27" spans="1:38" s="29" customFormat="1" ht="14.25" x14ac:dyDescent="0.2">
      <c r="A27" s="32"/>
      <c r="B27" s="32"/>
      <c r="C27" s="37" t="str">
        <f t="shared" si="1"/>
        <v/>
      </c>
      <c r="D27" s="38"/>
      <c r="E27" s="38"/>
      <c r="F27" s="39"/>
      <c r="G27" s="41"/>
      <c r="H27" s="41"/>
      <c r="I27" s="42"/>
      <c r="J27" s="41"/>
      <c r="K27" s="40"/>
      <c r="L27" s="40"/>
      <c r="M27" s="40"/>
      <c r="N27" s="40"/>
      <c r="O27" s="49">
        <f t="shared" si="2"/>
        <v>0</v>
      </c>
      <c r="P27" s="40"/>
      <c r="Q27" s="40"/>
      <c r="R27" s="50">
        <f t="shared" si="10"/>
        <v>0</v>
      </c>
      <c r="S27" s="50">
        <f t="shared" si="11"/>
        <v>0</v>
      </c>
      <c r="T27" s="50">
        <f t="shared" si="12"/>
        <v>0</v>
      </c>
      <c r="U27" s="50">
        <f t="shared" si="13"/>
        <v>0</v>
      </c>
      <c r="V27" s="44">
        <f t="shared" si="14"/>
        <v>0</v>
      </c>
      <c r="W27" s="43">
        <f t="shared" si="15"/>
        <v>0</v>
      </c>
      <c r="X27" s="62">
        <f t="shared" si="3"/>
        <v>0</v>
      </c>
      <c r="Y27" s="53">
        <f t="shared" si="4"/>
        <v>0</v>
      </c>
      <c r="Z27" s="53">
        <f t="shared" si="5"/>
        <v>0</v>
      </c>
      <c r="AA27" s="53">
        <f t="shared" si="16"/>
        <v>0</v>
      </c>
      <c r="AB27" s="53">
        <f t="shared" si="17"/>
        <v>0</v>
      </c>
      <c r="AC27" s="53">
        <f t="shared" si="6"/>
        <v>0</v>
      </c>
      <c r="AD27" s="53">
        <f t="shared" si="7"/>
        <v>0</v>
      </c>
      <c r="AE27" s="53">
        <f t="shared" si="8"/>
        <v>0</v>
      </c>
      <c r="AF27" s="53">
        <f t="shared" si="9"/>
        <v>0</v>
      </c>
      <c r="AG27" s="54">
        <f t="shared" si="18"/>
        <v>0</v>
      </c>
      <c r="AH27" s="54">
        <f t="shared" si="19"/>
        <v>0</v>
      </c>
      <c r="AI27" s="30"/>
      <c r="AJ27" s="27"/>
      <c r="AK27" s="30"/>
      <c r="AL27" s="27"/>
    </row>
    <row r="28" spans="1:38" s="29" customFormat="1" ht="14.25" x14ac:dyDescent="0.2">
      <c r="A28" s="32"/>
      <c r="B28" s="32"/>
      <c r="C28" s="37" t="str">
        <f t="shared" si="1"/>
        <v/>
      </c>
      <c r="D28" s="38"/>
      <c r="E28" s="38"/>
      <c r="F28" s="39"/>
      <c r="G28" s="41"/>
      <c r="H28" s="41"/>
      <c r="I28" s="42"/>
      <c r="J28" s="41"/>
      <c r="K28" s="40"/>
      <c r="L28" s="40"/>
      <c r="M28" s="40"/>
      <c r="N28" s="40"/>
      <c r="O28" s="49">
        <f t="shared" si="2"/>
        <v>0</v>
      </c>
      <c r="P28" s="40"/>
      <c r="Q28" s="40"/>
      <c r="R28" s="50">
        <f t="shared" si="10"/>
        <v>0</v>
      </c>
      <c r="S28" s="50">
        <f t="shared" si="11"/>
        <v>0</v>
      </c>
      <c r="T28" s="50">
        <f t="shared" si="12"/>
        <v>0</v>
      </c>
      <c r="U28" s="50">
        <f t="shared" si="13"/>
        <v>0</v>
      </c>
      <c r="V28" s="44">
        <f t="shared" si="14"/>
        <v>0</v>
      </c>
      <c r="W28" s="43">
        <f t="shared" si="15"/>
        <v>0</v>
      </c>
      <c r="X28" s="62">
        <f t="shared" si="3"/>
        <v>0</v>
      </c>
      <c r="Y28" s="53">
        <f t="shared" si="4"/>
        <v>0</v>
      </c>
      <c r="Z28" s="53">
        <f t="shared" si="5"/>
        <v>0</v>
      </c>
      <c r="AA28" s="53">
        <f t="shared" si="16"/>
        <v>0</v>
      </c>
      <c r="AB28" s="53">
        <f t="shared" si="17"/>
        <v>0</v>
      </c>
      <c r="AC28" s="53">
        <f t="shared" si="6"/>
        <v>0</v>
      </c>
      <c r="AD28" s="53">
        <f t="shared" si="7"/>
        <v>0</v>
      </c>
      <c r="AE28" s="53">
        <f t="shared" si="8"/>
        <v>0</v>
      </c>
      <c r="AF28" s="53">
        <f t="shared" si="9"/>
        <v>0</v>
      </c>
      <c r="AG28" s="54">
        <f t="shared" si="18"/>
        <v>0</v>
      </c>
      <c r="AH28" s="54">
        <f t="shared" si="19"/>
        <v>0</v>
      </c>
      <c r="AI28" s="30"/>
      <c r="AJ28" s="27"/>
      <c r="AK28" s="30"/>
      <c r="AL28" s="27"/>
    </row>
    <row r="29" spans="1:38" s="29" customFormat="1" ht="14.25" x14ac:dyDescent="0.2">
      <c r="A29" s="32"/>
      <c r="B29" s="32"/>
      <c r="C29" s="37" t="str">
        <f t="shared" si="1"/>
        <v/>
      </c>
      <c r="D29" s="38"/>
      <c r="E29" s="38"/>
      <c r="F29" s="39"/>
      <c r="G29" s="41"/>
      <c r="H29" s="41"/>
      <c r="I29" s="42"/>
      <c r="J29" s="41"/>
      <c r="K29" s="40"/>
      <c r="L29" s="40"/>
      <c r="M29" s="40"/>
      <c r="N29" s="40"/>
      <c r="O29" s="49">
        <f t="shared" si="2"/>
        <v>0</v>
      </c>
      <c r="P29" s="40"/>
      <c r="Q29" s="40"/>
      <c r="R29" s="50">
        <f t="shared" si="10"/>
        <v>0</v>
      </c>
      <c r="S29" s="50">
        <f t="shared" si="11"/>
        <v>0</v>
      </c>
      <c r="T29" s="50">
        <f t="shared" si="12"/>
        <v>0</v>
      </c>
      <c r="U29" s="50">
        <f t="shared" si="13"/>
        <v>0</v>
      </c>
      <c r="V29" s="44">
        <f t="shared" si="14"/>
        <v>0</v>
      </c>
      <c r="W29" s="43">
        <f t="shared" si="15"/>
        <v>0</v>
      </c>
      <c r="X29" s="62">
        <f t="shared" si="3"/>
        <v>0</v>
      </c>
      <c r="Y29" s="53">
        <f t="shared" si="4"/>
        <v>0</v>
      </c>
      <c r="Z29" s="53">
        <f t="shared" si="5"/>
        <v>0</v>
      </c>
      <c r="AA29" s="53">
        <f t="shared" si="16"/>
        <v>0</v>
      </c>
      <c r="AB29" s="53">
        <f t="shared" si="17"/>
        <v>0</v>
      </c>
      <c r="AC29" s="53">
        <f t="shared" si="6"/>
        <v>0</v>
      </c>
      <c r="AD29" s="53">
        <f t="shared" si="7"/>
        <v>0</v>
      </c>
      <c r="AE29" s="53">
        <f t="shared" si="8"/>
        <v>0</v>
      </c>
      <c r="AF29" s="53">
        <f t="shared" si="9"/>
        <v>0</v>
      </c>
      <c r="AG29" s="54">
        <f t="shared" si="18"/>
        <v>0</v>
      </c>
      <c r="AH29" s="54">
        <f t="shared" si="19"/>
        <v>0</v>
      </c>
      <c r="AI29" s="30"/>
      <c r="AJ29" s="27"/>
      <c r="AK29" s="30"/>
      <c r="AL29" s="27"/>
    </row>
    <row r="30" spans="1:38" s="29" customFormat="1" ht="14.25" x14ac:dyDescent="0.2">
      <c r="A30" s="32"/>
      <c r="B30" s="32"/>
      <c r="C30" s="37" t="str">
        <f t="shared" si="1"/>
        <v/>
      </c>
      <c r="D30" s="38"/>
      <c r="E30" s="38"/>
      <c r="F30" s="39"/>
      <c r="G30" s="41"/>
      <c r="H30" s="41"/>
      <c r="I30" s="42"/>
      <c r="J30" s="41"/>
      <c r="K30" s="40"/>
      <c r="L30" s="40"/>
      <c r="M30" s="40"/>
      <c r="N30" s="40"/>
      <c r="O30" s="49">
        <f t="shared" si="2"/>
        <v>0</v>
      </c>
      <c r="P30" s="40"/>
      <c r="Q30" s="40"/>
      <c r="R30" s="50">
        <f t="shared" si="10"/>
        <v>0</v>
      </c>
      <c r="S30" s="50">
        <f t="shared" si="11"/>
        <v>0</v>
      </c>
      <c r="T30" s="50">
        <f t="shared" si="12"/>
        <v>0</v>
      </c>
      <c r="U30" s="50">
        <f t="shared" si="13"/>
        <v>0</v>
      </c>
      <c r="V30" s="44">
        <f t="shared" si="14"/>
        <v>0</v>
      </c>
      <c r="W30" s="43">
        <f t="shared" si="15"/>
        <v>0</v>
      </c>
      <c r="X30" s="62">
        <f t="shared" si="3"/>
        <v>0</v>
      </c>
      <c r="Y30" s="53">
        <f t="shared" si="4"/>
        <v>0</v>
      </c>
      <c r="Z30" s="53">
        <f t="shared" si="5"/>
        <v>0</v>
      </c>
      <c r="AA30" s="53">
        <f t="shared" si="16"/>
        <v>0</v>
      </c>
      <c r="AB30" s="53">
        <f t="shared" si="17"/>
        <v>0</v>
      </c>
      <c r="AC30" s="53">
        <f t="shared" si="6"/>
        <v>0</v>
      </c>
      <c r="AD30" s="53">
        <f t="shared" si="7"/>
        <v>0</v>
      </c>
      <c r="AE30" s="53">
        <f t="shared" si="8"/>
        <v>0</v>
      </c>
      <c r="AF30" s="53">
        <f t="shared" si="9"/>
        <v>0</v>
      </c>
      <c r="AG30" s="54">
        <f t="shared" si="18"/>
        <v>0</v>
      </c>
      <c r="AH30" s="54">
        <f t="shared" si="19"/>
        <v>0</v>
      </c>
      <c r="AI30" s="30"/>
      <c r="AJ30" s="27"/>
      <c r="AK30" s="30"/>
      <c r="AL30" s="27"/>
    </row>
    <row r="31" spans="1:38" s="29" customFormat="1" ht="14.25" x14ac:dyDescent="0.2">
      <c r="A31" s="32"/>
      <c r="B31" s="32"/>
      <c r="C31" s="37" t="str">
        <f t="shared" si="1"/>
        <v/>
      </c>
      <c r="D31" s="38"/>
      <c r="E31" s="38"/>
      <c r="F31" s="39"/>
      <c r="G31" s="41"/>
      <c r="H31" s="41"/>
      <c r="I31" s="42"/>
      <c r="J31" s="41"/>
      <c r="K31" s="40"/>
      <c r="L31" s="40"/>
      <c r="M31" s="40"/>
      <c r="N31" s="40"/>
      <c r="O31" s="49">
        <f t="shared" si="2"/>
        <v>0</v>
      </c>
      <c r="P31" s="40"/>
      <c r="Q31" s="40"/>
      <c r="R31" s="50">
        <f t="shared" si="10"/>
        <v>0</v>
      </c>
      <c r="S31" s="50">
        <f t="shared" si="11"/>
        <v>0</v>
      </c>
      <c r="T31" s="50">
        <f t="shared" si="12"/>
        <v>0</v>
      </c>
      <c r="U31" s="50">
        <f t="shared" si="13"/>
        <v>0</v>
      </c>
      <c r="V31" s="44">
        <f t="shared" si="14"/>
        <v>0</v>
      </c>
      <c r="W31" s="43">
        <f t="shared" si="15"/>
        <v>0</v>
      </c>
      <c r="X31" s="62">
        <f t="shared" si="3"/>
        <v>0</v>
      </c>
      <c r="Y31" s="53">
        <f t="shared" si="4"/>
        <v>0</v>
      </c>
      <c r="Z31" s="53">
        <f t="shared" si="5"/>
        <v>0</v>
      </c>
      <c r="AA31" s="53">
        <f t="shared" si="16"/>
        <v>0</v>
      </c>
      <c r="AB31" s="53">
        <f t="shared" si="17"/>
        <v>0</v>
      </c>
      <c r="AC31" s="53">
        <f t="shared" si="6"/>
        <v>0</v>
      </c>
      <c r="AD31" s="53">
        <f t="shared" si="7"/>
        <v>0</v>
      </c>
      <c r="AE31" s="53">
        <f t="shared" si="8"/>
        <v>0</v>
      </c>
      <c r="AF31" s="53">
        <f t="shared" si="9"/>
        <v>0</v>
      </c>
      <c r="AG31" s="54">
        <f t="shared" si="18"/>
        <v>0</v>
      </c>
      <c r="AH31" s="54">
        <f t="shared" si="19"/>
        <v>0</v>
      </c>
      <c r="AI31" s="30"/>
      <c r="AJ31" s="27"/>
      <c r="AK31" s="30"/>
      <c r="AL31" s="27"/>
    </row>
    <row r="32" spans="1:38" s="29" customFormat="1" ht="14.25" x14ac:dyDescent="0.2">
      <c r="A32" s="32"/>
      <c r="B32" s="32"/>
      <c r="C32" s="37" t="str">
        <f t="shared" si="1"/>
        <v/>
      </c>
      <c r="D32" s="38"/>
      <c r="E32" s="38"/>
      <c r="F32" s="39"/>
      <c r="G32" s="41"/>
      <c r="H32" s="41"/>
      <c r="I32" s="42"/>
      <c r="J32" s="41"/>
      <c r="K32" s="40"/>
      <c r="L32" s="40"/>
      <c r="M32" s="40"/>
      <c r="N32" s="40"/>
      <c r="O32" s="49">
        <f t="shared" si="2"/>
        <v>0</v>
      </c>
      <c r="P32" s="40"/>
      <c r="Q32" s="40"/>
      <c r="R32" s="50">
        <f t="shared" si="10"/>
        <v>0</v>
      </c>
      <c r="S32" s="50">
        <f t="shared" si="11"/>
        <v>0</v>
      </c>
      <c r="T32" s="50">
        <f t="shared" si="12"/>
        <v>0</v>
      </c>
      <c r="U32" s="50">
        <f t="shared" si="13"/>
        <v>0</v>
      </c>
      <c r="V32" s="44">
        <f t="shared" si="14"/>
        <v>0</v>
      </c>
      <c r="W32" s="43">
        <f t="shared" si="15"/>
        <v>0</v>
      </c>
      <c r="X32" s="62">
        <f t="shared" si="3"/>
        <v>0</v>
      </c>
      <c r="Y32" s="53">
        <f t="shared" si="4"/>
        <v>0</v>
      </c>
      <c r="Z32" s="53">
        <f t="shared" si="5"/>
        <v>0</v>
      </c>
      <c r="AA32" s="53">
        <f t="shared" si="16"/>
        <v>0</v>
      </c>
      <c r="AB32" s="53">
        <f t="shared" si="17"/>
        <v>0</v>
      </c>
      <c r="AC32" s="53">
        <f t="shared" si="6"/>
        <v>0</v>
      </c>
      <c r="AD32" s="53">
        <f t="shared" si="7"/>
        <v>0</v>
      </c>
      <c r="AE32" s="53">
        <f t="shared" si="8"/>
        <v>0</v>
      </c>
      <c r="AF32" s="53">
        <f t="shared" si="9"/>
        <v>0</v>
      </c>
      <c r="AG32" s="54">
        <f t="shared" si="18"/>
        <v>0</v>
      </c>
      <c r="AH32" s="54">
        <f t="shared" si="19"/>
        <v>0</v>
      </c>
      <c r="AI32" s="30"/>
      <c r="AJ32" s="27"/>
      <c r="AK32" s="30"/>
      <c r="AL32" s="27"/>
    </row>
    <row r="33" spans="1:38" s="29" customFormat="1" ht="14.25" x14ac:dyDescent="0.2">
      <c r="A33" s="32"/>
      <c r="B33" s="32"/>
      <c r="C33" s="37" t="str">
        <f t="shared" si="1"/>
        <v/>
      </c>
      <c r="D33" s="38"/>
      <c r="E33" s="38"/>
      <c r="F33" s="39"/>
      <c r="G33" s="41"/>
      <c r="H33" s="41"/>
      <c r="I33" s="42"/>
      <c r="J33" s="41"/>
      <c r="K33" s="40"/>
      <c r="L33" s="40"/>
      <c r="M33" s="40"/>
      <c r="N33" s="40"/>
      <c r="O33" s="49">
        <f t="shared" si="2"/>
        <v>0</v>
      </c>
      <c r="P33" s="40"/>
      <c r="Q33" s="40"/>
      <c r="R33" s="50">
        <f t="shared" si="10"/>
        <v>0</v>
      </c>
      <c r="S33" s="50">
        <f t="shared" si="11"/>
        <v>0</v>
      </c>
      <c r="T33" s="50">
        <f t="shared" si="12"/>
        <v>0</v>
      </c>
      <c r="U33" s="50">
        <f t="shared" si="13"/>
        <v>0</v>
      </c>
      <c r="V33" s="44">
        <f t="shared" si="14"/>
        <v>0</v>
      </c>
      <c r="W33" s="43">
        <f t="shared" si="15"/>
        <v>0</v>
      </c>
      <c r="X33" s="62">
        <f t="shared" si="3"/>
        <v>0</v>
      </c>
      <c r="Y33" s="53">
        <f t="shared" si="4"/>
        <v>0</v>
      </c>
      <c r="Z33" s="53">
        <f t="shared" si="5"/>
        <v>0</v>
      </c>
      <c r="AA33" s="53">
        <f t="shared" si="16"/>
        <v>0</v>
      </c>
      <c r="AB33" s="53">
        <f t="shared" si="17"/>
        <v>0</v>
      </c>
      <c r="AC33" s="53">
        <f t="shared" si="6"/>
        <v>0</v>
      </c>
      <c r="AD33" s="53">
        <f t="shared" si="7"/>
        <v>0</v>
      </c>
      <c r="AE33" s="53">
        <f t="shared" si="8"/>
        <v>0</v>
      </c>
      <c r="AF33" s="53">
        <f t="shared" si="9"/>
        <v>0</v>
      </c>
      <c r="AG33" s="54">
        <f t="shared" si="18"/>
        <v>0</v>
      </c>
      <c r="AH33" s="54">
        <f t="shared" si="19"/>
        <v>0</v>
      </c>
      <c r="AI33" s="30"/>
      <c r="AJ33" s="27"/>
      <c r="AK33" s="30"/>
      <c r="AL33" s="27"/>
    </row>
    <row r="34" spans="1:38" s="29" customFormat="1" ht="14.25" x14ac:dyDescent="0.2">
      <c r="A34" s="32"/>
      <c r="B34" s="32"/>
      <c r="C34" s="37" t="str">
        <f t="shared" si="1"/>
        <v/>
      </c>
      <c r="D34" s="38"/>
      <c r="E34" s="38"/>
      <c r="F34" s="39"/>
      <c r="G34" s="41"/>
      <c r="H34" s="41"/>
      <c r="I34" s="42"/>
      <c r="J34" s="41"/>
      <c r="K34" s="40"/>
      <c r="L34" s="40"/>
      <c r="M34" s="40"/>
      <c r="N34" s="40"/>
      <c r="O34" s="49">
        <f t="shared" si="2"/>
        <v>0</v>
      </c>
      <c r="P34" s="40"/>
      <c r="Q34" s="40"/>
      <c r="R34" s="50">
        <f t="shared" si="10"/>
        <v>0</v>
      </c>
      <c r="S34" s="50">
        <f t="shared" si="11"/>
        <v>0</v>
      </c>
      <c r="T34" s="50">
        <f t="shared" si="12"/>
        <v>0</v>
      </c>
      <c r="U34" s="50">
        <f t="shared" si="13"/>
        <v>0</v>
      </c>
      <c r="V34" s="44">
        <f t="shared" si="14"/>
        <v>0</v>
      </c>
      <c r="W34" s="43">
        <f t="shared" si="15"/>
        <v>0</v>
      </c>
      <c r="X34" s="62">
        <f t="shared" si="3"/>
        <v>0</v>
      </c>
      <c r="Y34" s="53">
        <f t="shared" si="4"/>
        <v>0</v>
      </c>
      <c r="Z34" s="53">
        <f t="shared" si="5"/>
        <v>0</v>
      </c>
      <c r="AA34" s="53">
        <f t="shared" si="16"/>
        <v>0</v>
      </c>
      <c r="AB34" s="53">
        <f t="shared" si="17"/>
        <v>0</v>
      </c>
      <c r="AC34" s="53">
        <f t="shared" si="6"/>
        <v>0</v>
      </c>
      <c r="AD34" s="53">
        <f t="shared" si="7"/>
        <v>0</v>
      </c>
      <c r="AE34" s="53">
        <f t="shared" si="8"/>
        <v>0</v>
      </c>
      <c r="AF34" s="53">
        <f t="shared" si="9"/>
        <v>0</v>
      </c>
      <c r="AG34" s="54">
        <f t="shared" si="18"/>
        <v>0</v>
      </c>
      <c r="AH34" s="54">
        <f t="shared" si="19"/>
        <v>0</v>
      </c>
      <c r="AI34" s="30"/>
      <c r="AJ34" s="27"/>
      <c r="AK34" s="30"/>
      <c r="AL34" s="27"/>
    </row>
    <row r="35" spans="1:38" s="29" customFormat="1" ht="14.25" x14ac:dyDescent="0.2">
      <c r="A35" s="32"/>
      <c r="B35" s="32"/>
      <c r="C35" s="37" t="str">
        <f t="shared" si="1"/>
        <v/>
      </c>
      <c r="D35" s="38"/>
      <c r="E35" s="38"/>
      <c r="F35" s="39"/>
      <c r="G35" s="41"/>
      <c r="H35" s="41"/>
      <c r="I35" s="42"/>
      <c r="J35" s="41"/>
      <c r="K35" s="40"/>
      <c r="L35" s="40"/>
      <c r="M35" s="40"/>
      <c r="N35" s="40"/>
      <c r="O35" s="49">
        <f t="shared" si="2"/>
        <v>0</v>
      </c>
      <c r="P35" s="40"/>
      <c r="Q35" s="40"/>
      <c r="R35" s="50">
        <f t="shared" si="10"/>
        <v>0</v>
      </c>
      <c r="S35" s="50">
        <f t="shared" si="11"/>
        <v>0</v>
      </c>
      <c r="T35" s="50">
        <f t="shared" si="12"/>
        <v>0</v>
      </c>
      <c r="U35" s="50">
        <f t="shared" si="13"/>
        <v>0</v>
      </c>
      <c r="V35" s="44">
        <f t="shared" si="14"/>
        <v>0</v>
      </c>
      <c r="W35" s="43">
        <f t="shared" si="15"/>
        <v>0</v>
      </c>
      <c r="X35" s="62">
        <f t="shared" si="3"/>
        <v>0</v>
      </c>
      <c r="Y35" s="53">
        <f t="shared" si="4"/>
        <v>0</v>
      </c>
      <c r="Z35" s="53">
        <f t="shared" si="5"/>
        <v>0</v>
      </c>
      <c r="AA35" s="53">
        <f t="shared" si="16"/>
        <v>0</v>
      </c>
      <c r="AB35" s="53">
        <f t="shared" si="17"/>
        <v>0</v>
      </c>
      <c r="AC35" s="53">
        <f t="shared" si="6"/>
        <v>0</v>
      </c>
      <c r="AD35" s="53">
        <f t="shared" si="7"/>
        <v>0</v>
      </c>
      <c r="AE35" s="53">
        <f t="shared" si="8"/>
        <v>0</v>
      </c>
      <c r="AF35" s="53">
        <f t="shared" si="9"/>
        <v>0</v>
      </c>
      <c r="AG35" s="54">
        <f t="shared" si="18"/>
        <v>0</v>
      </c>
      <c r="AH35" s="54">
        <f t="shared" si="19"/>
        <v>0</v>
      </c>
      <c r="AI35" s="30"/>
      <c r="AJ35" s="27"/>
      <c r="AK35" s="30"/>
      <c r="AL35" s="27"/>
    </row>
    <row r="36" spans="1:38" s="29" customFormat="1" ht="14.25" x14ac:dyDescent="0.2">
      <c r="A36" s="32"/>
      <c r="B36" s="32"/>
      <c r="C36" s="37" t="str">
        <f t="shared" si="1"/>
        <v/>
      </c>
      <c r="D36" s="38"/>
      <c r="E36" s="38"/>
      <c r="F36" s="39"/>
      <c r="G36" s="41"/>
      <c r="H36" s="41"/>
      <c r="I36" s="42"/>
      <c r="J36" s="41"/>
      <c r="K36" s="40"/>
      <c r="L36" s="40"/>
      <c r="M36" s="40"/>
      <c r="N36" s="40"/>
      <c r="O36" s="49">
        <f t="shared" si="2"/>
        <v>0</v>
      </c>
      <c r="P36" s="40"/>
      <c r="Q36" s="40"/>
      <c r="R36" s="50">
        <f t="shared" si="10"/>
        <v>0</v>
      </c>
      <c r="S36" s="50">
        <f t="shared" si="11"/>
        <v>0</v>
      </c>
      <c r="T36" s="50">
        <f t="shared" si="12"/>
        <v>0</v>
      </c>
      <c r="U36" s="50">
        <f t="shared" si="13"/>
        <v>0</v>
      </c>
      <c r="V36" s="44">
        <f t="shared" si="14"/>
        <v>0</v>
      </c>
      <c r="W36" s="43">
        <f t="shared" si="15"/>
        <v>0</v>
      </c>
      <c r="X36" s="62">
        <f t="shared" si="3"/>
        <v>0</v>
      </c>
      <c r="Y36" s="53">
        <f t="shared" si="4"/>
        <v>0</v>
      </c>
      <c r="Z36" s="53">
        <f t="shared" si="5"/>
        <v>0</v>
      </c>
      <c r="AA36" s="53">
        <f t="shared" si="16"/>
        <v>0</v>
      </c>
      <c r="AB36" s="53">
        <f t="shared" si="17"/>
        <v>0</v>
      </c>
      <c r="AC36" s="53">
        <f t="shared" si="6"/>
        <v>0</v>
      </c>
      <c r="AD36" s="53">
        <f t="shared" si="7"/>
        <v>0</v>
      </c>
      <c r="AE36" s="53">
        <f t="shared" si="8"/>
        <v>0</v>
      </c>
      <c r="AF36" s="53">
        <f t="shared" si="9"/>
        <v>0</v>
      </c>
      <c r="AG36" s="54">
        <f t="shared" si="18"/>
        <v>0</v>
      </c>
      <c r="AH36" s="54">
        <f t="shared" si="19"/>
        <v>0</v>
      </c>
      <c r="AI36" s="30"/>
      <c r="AJ36" s="27"/>
      <c r="AK36" s="30"/>
      <c r="AL36" s="27"/>
    </row>
    <row r="37" spans="1:38" s="29" customFormat="1" ht="14.25" x14ac:dyDescent="0.2">
      <c r="A37" s="32"/>
      <c r="B37" s="32"/>
      <c r="C37" s="37" t="str">
        <f t="shared" si="1"/>
        <v/>
      </c>
      <c r="D37" s="38"/>
      <c r="E37" s="38"/>
      <c r="F37" s="39"/>
      <c r="G37" s="41"/>
      <c r="H37" s="41"/>
      <c r="I37" s="42"/>
      <c r="J37" s="41"/>
      <c r="K37" s="40"/>
      <c r="L37" s="40"/>
      <c r="M37" s="40"/>
      <c r="N37" s="40"/>
      <c r="O37" s="49">
        <f t="shared" si="2"/>
        <v>0</v>
      </c>
      <c r="P37" s="40"/>
      <c r="Q37" s="40"/>
      <c r="R37" s="50">
        <f t="shared" si="10"/>
        <v>0</v>
      </c>
      <c r="S37" s="50">
        <f t="shared" si="11"/>
        <v>0</v>
      </c>
      <c r="T37" s="50">
        <f t="shared" si="12"/>
        <v>0</v>
      </c>
      <c r="U37" s="50">
        <f t="shared" si="13"/>
        <v>0</v>
      </c>
      <c r="V37" s="44">
        <f t="shared" si="14"/>
        <v>0</v>
      </c>
      <c r="W37" s="43">
        <f t="shared" si="15"/>
        <v>0</v>
      </c>
      <c r="X37" s="62">
        <f t="shared" si="3"/>
        <v>0</v>
      </c>
      <c r="Y37" s="53">
        <f t="shared" si="4"/>
        <v>0</v>
      </c>
      <c r="Z37" s="53">
        <f t="shared" si="5"/>
        <v>0</v>
      </c>
      <c r="AA37" s="53">
        <f t="shared" si="16"/>
        <v>0</v>
      </c>
      <c r="AB37" s="53">
        <f t="shared" si="17"/>
        <v>0</v>
      </c>
      <c r="AC37" s="53">
        <f t="shared" si="6"/>
        <v>0</v>
      </c>
      <c r="AD37" s="53">
        <f t="shared" si="7"/>
        <v>0</v>
      </c>
      <c r="AE37" s="53">
        <f t="shared" si="8"/>
        <v>0</v>
      </c>
      <c r="AF37" s="53">
        <f t="shared" si="9"/>
        <v>0</v>
      </c>
      <c r="AG37" s="54">
        <f t="shared" si="18"/>
        <v>0</v>
      </c>
      <c r="AH37" s="54">
        <f t="shared" si="19"/>
        <v>0</v>
      </c>
      <c r="AI37" s="30"/>
      <c r="AJ37" s="27"/>
      <c r="AK37" s="30"/>
      <c r="AL37" s="27"/>
    </row>
    <row r="38" spans="1:38" s="29" customFormat="1" ht="14.25" x14ac:dyDescent="0.2">
      <c r="A38" s="32"/>
      <c r="B38" s="32"/>
      <c r="C38" s="37" t="str">
        <f t="shared" si="1"/>
        <v/>
      </c>
      <c r="D38" s="38"/>
      <c r="E38" s="38"/>
      <c r="F38" s="39"/>
      <c r="G38" s="41"/>
      <c r="H38" s="41"/>
      <c r="I38" s="42"/>
      <c r="J38" s="41"/>
      <c r="K38" s="40"/>
      <c r="L38" s="40"/>
      <c r="M38" s="40"/>
      <c r="N38" s="40"/>
      <c r="O38" s="49">
        <f t="shared" si="2"/>
        <v>0</v>
      </c>
      <c r="P38" s="40"/>
      <c r="Q38" s="40"/>
      <c r="R38" s="50">
        <f t="shared" si="10"/>
        <v>0</v>
      </c>
      <c r="S38" s="50">
        <f t="shared" si="11"/>
        <v>0</v>
      </c>
      <c r="T38" s="50">
        <f t="shared" si="12"/>
        <v>0</v>
      </c>
      <c r="U38" s="50">
        <f t="shared" si="13"/>
        <v>0</v>
      </c>
      <c r="V38" s="44">
        <f t="shared" si="14"/>
        <v>0</v>
      </c>
      <c r="W38" s="43">
        <f t="shared" si="15"/>
        <v>0</v>
      </c>
      <c r="X38" s="62">
        <f t="shared" si="3"/>
        <v>0</v>
      </c>
      <c r="Y38" s="53">
        <f t="shared" si="4"/>
        <v>0</v>
      </c>
      <c r="Z38" s="53">
        <f t="shared" si="5"/>
        <v>0</v>
      </c>
      <c r="AA38" s="53">
        <f t="shared" si="16"/>
        <v>0</v>
      </c>
      <c r="AB38" s="53">
        <f t="shared" si="17"/>
        <v>0</v>
      </c>
      <c r="AC38" s="53">
        <f t="shared" si="6"/>
        <v>0</v>
      </c>
      <c r="AD38" s="53">
        <f t="shared" si="7"/>
        <v>0</v>
      </c>
      <c r="AE38" s="53">
        <f t="shared" si="8"/>
        <v>0</v>
      </c>
      <c r="AF38" s="53">
        <f t="shared" si="9"/>
        <v>0</v>
      </c>
      <c r="AG38" s="54">
        <f t="shared" si="18"/>
        <v>0</v>
      </c>
      <c r="AH38" s="54">
        <f t="shared" si="19"/>
        <v>0</v>
      </c>
      <c r="AI38" s="30"/>
      <c r="AJ38" s="27"/>
      <c r="AK38" s="30"/>
      <c r="AL38" s="27"/>
    </row>
    <row r="39" spans="1:38" s="29" customFormat="1" ht="14.25" x14ac:dyDescent="0.2">
      <c r="A39" s="32"/>
      <c r="B39" s="32"/>
      <c r="C39" s="37" t="str">
        <f t="shared" si="1"/>
        <v/>
      </c>
      <c r="D39" s="38"/>
      <c r="E39" s="38"/>
      <c r="F39" s="39"/>
      <c r="G39" s="41"/>
      <c r="H39" s="41"/>
      <c r="I39" s="42"/>
      <c r="J39" s="41"/>
      <c r="K39" s="40"/>
      <c r="L39" s="40"/>
      <c r="M39" s="40"/>
      <c r="N39" s="40"/>
      <c r="O39" s="49">
        <f t="shared" si="2"/>
        <v>0</v>
      </c>
      <c r="P39" s="40"/>
      <c r="Q39" s="40"/>
      <c r="R39" s="50">
        <f t="shared" si="10"/>
        <v>0</v>
      </c>
      <c r="S39" s="50">
        <f t="shared" si="11"/>
        <v>0</v>
      </c>
      <c r="T39" s="50">
        <f t="shared" si="12"/>
        <v>0</v>
      </c>
      <c r="U39" s="50">
        <f t="shared" si="13"/>
        <v>0</v>
      </c>
      <c r="V39" s="44">
        <f t="shared" si="14"/>
        <v>0</v>
      </c>
      <c r="W39" s="43">
        <f t="shared" si="15"/>
        <v>0</v>
      </c>
      <c r="X39" s="62">
        <f t="shared" si="3"/>
        <v>0</v>
      </c>
      <c r="Y39" s="53">
        <f t="shared" si="4"/>
        <v>0</v>
      </c>
      <c r="Z39" s="53">
        <f t="shared" si="5"/>
        <v>0</v>
      </c>
      <c r="AA39" s="53">
        <f t="shared" si="16"/>
        <v>0</v>
      </c>
      <c r="AB39" s="53">
        <f t="shared" si="17"/>
        <v>0</v>
      </c>
      <c r="AC39" s="53">
        <f t="shared" si="6"/>
        <v>0</v>
      </c>
      <c r="AD39" s="53">
        <f t="shared" si="7"/>
        <v>0</v>
      </c>
      <c r="AE39" s="53">
        <f t="shared" si="8"/>
        <v>0</v>
      </c>
      <c r="AF39" s="53">
        <f t="shared" si="9"/>
        <v>0</v>
      </c>
      <c r="AG39" s="54">
        <f t="shared" si="18"/>
        <v>0</v>
      </c>
      <c r="AH39" s="54">
        <f t="shared" si="19"/>
        <v>0</v>
      </c>
      <c r="AI39" s="30"/>
      <c r="AJ39" s="27"/>
      <c r="AK39" s="30"/>
      <c r="AL39" s="27"/>
    </row>
    <row r="40" spans="1:38" s="29" customFormat="1" ht="14.25" x14ac:dyDescent="0.2">
      <c r="A40" s="32"/>
      <c r="B40" s="32"/>
      <c r="C40" s="37" t="str">
        <f t="shared" si="1"/>
        <v/>
      </c>
      <c r="D40" s="38"/>
      <c r="E40" s="38"/>
      <c r="F40" s="39"/>
      <c r="G40" s="41"/>
      <c r="H40" s="41"/>
      <c r="I40" s="42"/>
      <c r="J40" s="41"/>
      <c r="K40" s="40"/>
      <c r="L40" s="40"/>
      <c r="M40" s="40"/>
      <c r="N40" s="40"/>
      <c r="O40" s="49">
        <f t="shared" si="2"/>
        <v>0</v>
      </c>
      <c r="P40" s="40"/>
      <c r="Q40" s="40"/>
      <c r="R40" s="50">
        <f t="shared" si="10"/>
        <v>0</v>
      </c>
      <c r="S40" s="50">
        <f t="shared" si="11"/>
        <v>0</v>
      </c>
      <c r="T40" s="50">
        <f t="shared" si="12"/>
        <v>0</v>
      </c>
      <c r="U40" s="50">
        <f t="shared" si="13"/>
        <v>0</v>
      </c>
      <c r="V40" s="44">
        <f t="shared" si="14"/>
        <v>0</v>
      </c>
      <c r="W40" s="43">
        <f t="shared" si="15"/>
        <v>0</v>
      </c>
      <c r="X40" s="62">
        <f t="shared" si="3"/>
        <v>0</v>
      </c>
      <c r="Y40" s="53">
        <f t="shared" si="4"/>
        <v>0</v>
      </c>
      <c r="Z40" s="53">
        <f t="shared" si="5"/>
        <v>0</v>
      </c>
      <c r="AA40" s="53">
        <f t="shared" si="16"/>
        <v>0</v>
      </c>
      <c r="AB40" s="53">
        <f t="shared" si="17"/>
        <v>0</v>
      </c>
      <c r="AC40" s="53">
        <f t="shared" si="6"/>
        <v>0</v>
      </c>
      <c r="AD40" s="53">
        <f t="shared" si="7"/>
        <v>0</v>
      </c>
      <c r="AE40" s="53">
        <f t="shared" si="8"/>
        <v>0</v>
      </c>
      <c r="AF40" s="53">
        <f t="shared" si="9"/>
        <v>0</v>
      </c>
      <c r="AG40" s="54">
        <f t="shared" si="18"/>
        <v>0</v>
      </c>
      <c r="AH40" s="54">
        <f t="shared" si="19"/>
        <v>0</v>
      </c>
      <c r="AI40" s="30"/>
      <c r="AJ40" s="27"/>
      <c r="AK40" s="30"/>
      <c r="AL40" s="27"/>
    </row>
    <row r="41" spans="1:38" s="29" customFormat="1" ht="14.25" x14ac:dyDescent="0.2">
      <c r="A41" s="32"/>
      <c r="B41" s="32"/>
      <c r="C41" s="37" t="str">
        <f t="shared" si="1"/>
        <v/>
      </c>
      <c r="D41" s="38"/>
      <c r="E41" s="38"/>
      <c r="F41" s="39"/>
      <c r="G41" s="41"/>
      <c r="H41" s="41"/>
      <c r="I41" s="42"/>
      <c r="J41" s="41"/>
      <c r="K41" s="40"/>
      <c r="L41" s="40"/>
      <c r="M41" s="40"/>
      <c r="N41" s="40"/>
      <c r="O41" s="49">
        <f t="shared" si="2"/>
        <v>0</v>
      </c>
      <c r="P41" s="40"/>
      <c r="Q41" s="40"/>
      <c r="R41" s="50">
        <f t="shared" si="10"/>
        <v>0</v>
      </c>
      <c r="S41" s="50">
        <f t="shared" si="11"/>
        <v>0</v>
      </c>
      <c r="T41" s="50">
        <f t="shared" si="12"/>
        <v>0</v>
      </c>
      <c r="U41" s="50">
        <f t="shared" si="13"/>
        <v>0</v>
      </c>
      <c r="V41" s="44">
        <f t="shared" si="14"/>
        <v>0</v>
      </c>
      <c r="W41" s="43">
        <f t="shared" si="15"/>
        <v>0</v>
      </c>
      <c r="X41" s="62">
        <f t="shared" si="3"/>
        <v>0</v>
      </c>
      <c r="Y41" s="53">
        <f t="shared" si="4"/>
        <v>0</v>
      </c>
      <c r="Z41" s="53">
        <f t="shared" si="5"/>
        <v>0</v>
      </c>
      <c r="AA41" s="53">
        <f t="shared" si="16"/>
        <v>0</v>
      </c>
      <c r="AB41" s="53">
        <f t="shared" si="17"/>
        <v>0</v>
      </c>
      <c r="AC41" s="53">
        <f t="shared" si="6"/>
        <v>0</v>
      </c>
      <c r="AD41" s="53">
        <f t="shared" si="7"/>
        <v>0</v>
      </c>
      <c r="AE41" s="53">
        <f t="shared" si="8"/>
        <v>0</v>
      </c>
      <c r="AF41" s="53">
        <f t="shared" si="9"/>
        <v>0</v>
      </c>
      <c r="AG41" s="54">
        <f t="shared" si="18"/>
        <v>0</v>
      </c>
      <c r="AH41" s="54">
        <f t="shared" si="19"/>
        <v>0</v>
      </c>
      <c r="AI41" s="30"/>
      <c r="AJ41" s="27"/>
      <c r="AK41" s="30"/>
      <c r="AL41" s="27"/>
    </row>
  </sheetData>
  <sheetProtection algorithmName="SHA-512" hashValue="xdKYznOkI4SiQAQlx3K2jZjhoKNddxolMoLRiAtU6yF6YhQ0Dw96PvvyGfeIyJdI97SEoEiOraGejcq686hRCA==" saltValue="xQ9wRxpmwdtUbRzzDEsrMQ==" spinCount="100000" sheet="1" objects="1" scenarios="1"/>
  <mergeCells count="43">
    <mergeCell ref="R3:T3"/>
    <mergeCell ref="R4:T4"/>
    <mergeCell ref="A15:A16"/>
    <mergeCell ref="V15:V16"/>
    <mergeCell ref="W15:W16"/>
    <mergeCell ref="F8:L8"/>
    <mergeCell ref="B9:C9"/>
    <mergeCell ref="F9:G9"/>
    <mergeCell ref="B14:D14"/>
    <mergeCell ref="R14:S14"/>
    <mergeCell ref="R15:R16"/>
    <mergeCell ref="S15:S16"/>
    <mergeCell ref="K15:N15"/>
    <mergeCell ref="C15:C16"/>
    <mergeCell ref="D15:D16"/>
    <mergeCell ref="E15:E16"/>
    <mergeCell ref="F15:J15"/>
    <mergeCell ref="AC6:AE6"/>
    <mergeCell ref="Z7:AB9"/>
    <mergeCell ref="AC7:AE9"/>
    <mergeCell ref="B4:D4"/>
    <mergeCell ref="F4:N4"/>
    <mergeCell ref="B8:C8"/>
    <mergeCell ref="B6:D6"/>
    <mergeCell ref="AA4:AB4"/>
    <mergeCell ref="Z6:AB6"/>
    <mergeCell ref="B5:D5"/>
    <mergeCell ref="AF15:AF16"/>
    <mergeCell ref="AG15:AG16"/>
    <mergeCell ref="AH15:AH16"/>
    <mergeCell ref="B15:B16"/>
    <mergeCell ref="Z15:Z16"/>
    <mergeCell ref="AA15:AA16"/>
    <mergeCell ref="AB15:AB16"/>
    <mergeCell ref="AC15:AC16"/>
    <mergeCell ref="AD15:AD16"/>
    <mergeCell ref="AE15:AE16"/>
    <mergeCell ref="O15:O16"/>
    <mergeCell ref="P15:P16"/>
    <mergeCell ref="Q15:Q16"/>
    <mergeCell ref="T15:T16"/>
    <mergeCell ref="U15:U16"/>
    <mergeCell ref="Y15:Y16"/>
  </mergeCells>
  <phoneticPr fontId="0" type="noConversion"/>
  <conditionalFormatting sqref="F17:J41">
    <cfRule type="expression" dxfId="1" priority="2">
      <formula>$C17&lt;&gt;"A"</formula>
    </cfRule>
  </conditionalFormatting>
  <conditionalFormatting sqref="K17:N41">
    <cfRule type="expression" dxfId="0" priority="1">
      <formula>$C17&lt;&gt;"D"</formula>
    </cfRule>
  </conditionalFormatting>
  <dataValidations disablePrompts="1" count="8">
    <dataValidation type="whole" operator="greaterThanOrEqual" allowBlank="1" showInputMessage="1" showErrorMessage="1" sqref="P17:Q41" xr:uid="{00000000-0002-0000-0000-000000000000}">
      <formula1>0</formula1>
    </dataValidation>
    <dataValidation type="list" allowBlank="1" showInputMessage="1" showErrorMessage="1" sqref="C17:C41" xr:uid="{00000000-0002-0000-0000-000001000000}">
      <formula1>"A, D"</formula1>
    </dataValidation>
    <dataValidation type="list" allowBlank="1" showInputMessage="1" showErrorMessage="1" sqref="B17:B41" xr:uid="{00000000-0002-0000-0000-000002000000}">
      <formula1>"N,R"</formula1>
    </dataValidation>
    <dataValidation type="list" allowBlank="1" showInputMessage="1" showErrorMessage="1" sqref="AA4" xr:uid="{00000000-0002-0000-0000-000003000000}">
      <formula1>"Pre,Post"</formula1>
    </dataValidation>
    <dataValidation type="list" allowBlank="1" showInputMessage="1" showErrorMessage="1" sqref="A17:A41" xr:uid="{00000000-0002-0000-0000-000004000000}">
      <formula1>MeasureCode</formula1>
    </dataValidation>
    <dataValidation type="decimal" allowBlank="1" showInputMessage="1" showErrorMessage="1" errorTitle="Invalid Capacity Entered" error="The tonnage entered falls outside the acceptable range for the selected measure code. Please review inputs." sqref="I17:I41" xr:uid="{00000000-0002-0000-0000-000005000000}">
      <formula1>VLOOKUP(A17,MeasureCode_Lookup,4,FALSE)</formula1>
      <formula2>VLOOKUP(A17,MeasureCode_Lookup,5,FALSE)</formula2>
    </dataValidation>
    <dataValidation type="decimal" operator="greaterThan" allowBlank="1" showInputMessage="1" showErrorMessage="1" errorTitle="Invalid Efficiency Entered" error="The COP entered does not meet the minimum program requirement for eligibility. The efficiency of the proposed equipment must exceed a COP of 1.1." sqref="J17:J41" xr:uid="{00000000-0002-0000-0000-000006000000}">
      <formula1>1.1</formula1>
    </dataValidation>
    <dataValidation type="list" allowBlank="1" showInputMessage="1" showErrorMessage="1" sqref="B14" xr:uid="{00000000-0002-0000-0000-000007000000}">
      <formula1>BuildingType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0</xdr:col>
                    <xdr:colOff>914400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0</xdr:col>
                    <xdr:colOff>914400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1</xdr:col>
                    <xdr:colOff>1162050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1</xdr:col>
                    <xdr:colOff>1162050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3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3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11"/>
  <sheetViews>
    <sheetView showGridLines="0" workbookViewId="0"/>
  </sheetViews>
  <sheetFormatPr defaultColWidth="8.85546875" defaultRowHeight="12.75" x14ac:dyDescent="0.2"/>
  <cols>
    <col min="1" max="1" width="13.5703125" style="35" bestFit="1" customWidth="1"/>
    <col min="2" max="2" width="5.28515625" style="35" bestFit="1" customWidth="1"/>
    <col min="3" max="3" width="48.7109375" style="35" bestFit="1" customWidth="1"/>
    <col min="4" max="4" width="18.5703125" style="35" bestFit="1" customWidth="1"/>
    <col min="5" max="5" width="19" style="35" bestFit="1" customWidth="1"/>
    <col min="6" max="7" width="19" style="35" customWidth="1"/>
    <col min="8" max="8" width="13.28515625" style="35" bestFit="1" customWidth="1"/>
    <col min="9" max="16384" width="8.85546875" style="35"/>
  </cols>
  <sheetData>
    <row r="1" spans="1:8" x14ac:dyDescent="0.2">
      <c r="A1" s="55" t="s">
        <v>83</v>
      </c>
      <c r="B1" s="55" t="s">
        <v>86</v>
      </c>
      <c r="C1" s="55" t="s">
        <v>82</v>
      </c>
      <c r="D1" s="55" t="s">
        <v>93</v>
      </c>
      <c r="E1" s="55" t="s">
        <v>94</v>
      </c>
      <c r="F1" s="55" t="s">
        <v>96</v>
      </c>
      <c r="G1" s="55" t="s">
        <v>97</v>
      </c>
      <c r="H1" s="55" t="s">
        <v>11</v>
      </c>
    </row>
    <row r="2" spans="1:8" x14ac:dyDescent="0.2">
      <c r="A2" s="33" t="s">
        <v>68</v>
      </c>
      <c r="B2" s="33" t="s">
        <v>66</v>
      </c>
      <c r="C2" s="45" t="s">
        <v>76</v>
      </c>
      <c r="D2" s="56">
        <v>0.01</v>
      </c>
      <c r="E2" s="56">
        <v>99.99</v>
      </c>
      <c r="F2" s="58">
        <v>450</v>
      </c>
      <c r="G2" s="57" t="s">
        <v>98</v>
      </c>
      <c r="H2" s="36">
        <v>71</v>
      </c>
    </row>
    <row r="3" spans="1:8" x14ac:dyDescent="0.2">
      <c r="A3" s="33" t="s">
        <v>69</v>
      </c>
      <c r="B3" s="33" t="s">
        <v>66</v>
      </c>
      <c r="C3" s="45" t="s">
        <v>77</v>
      </c>
      <c r="D3" s="56">
        <v>100</v>
      </c>
      <c r="E3" s="56">
        <v>400</v>
      </c>
      <c r="F3" s="58">
        <v>230</v>
      </c>
      <c r="G3" s="57" t="s">
        <v>98</v>
      </c>
      <c r="H3" s="36">
        <v>71</v>
      </c>
    </row>
    <row r="4" spans="1:8" x14ac:dyDescent="0.2">
      <c r="A4" s="33" t="s">
        <v>70</v>
      </c>
      <c r="B4" s="33" t="s">
        <v>66</v>
      </c>
      <c r="C4" s="45" t="s">
        <v>78</v>
      </c>
      <c r="D4" s="56">
        <v>400.01</v>
      </c>
      <c r="E4" s="56">
        <v>999999</v>
      </c>
      <c r="F4" s="58">
        <v>185</v>
      </c>
      <c r="G4" s="57" t="s">
        <v>98</v>
      </c>
      <c r="H4" s="36">
        <v>71</v>
      </c>
    </row>
    <row r="5" spans="1:8" x14ac:dyDescent="0.2">
      <c r="A5" s="33" t="s">
        <v>71</v>
      </c>
      <c r="B5" s="33" t="s">
        <v>66</v>
      </c>
      <c r="C5" s="45" t="s">
        <v>79</v>
      </c>
      <c r="D5" s="56">
        <v>0.01</v>
      </c>
      <c r="E5" s="56">
        <v>99.99</v>
      </c>
      <c r="F5" s="58">
        <v>450</v>
      </c>
      <c r="G5" s="57" t="s">
        <v>98</v>
      </c>
      <c r="H5" s="36">
        <v>71</v>
      </c>
    </row>
    <row r="6" spans="1:8" x14ac:dyDescent="0.2">
      <c r="A6" s="33" t="s">
        <v>72</v>
      </c>
      <c r="B6" s="33" t="s">
        <v>66</v>
      </c>
      <c r="C6" s="45" t="s">
        <v>80</v>
      </c>
      <c r="D6" s="56">
        <v>100</v>
      </c>
      <c r="E6" s="56">
        <v>400</v>
      </c>
      <c r="F6" s="58">
        <v>230</v>
      </c>
      <c r="G6" s="57" t="s">
        <v>98</v>
      </c>
      <c r="H6" s="36">
        <v>71</v>
      </c>
    </row>
    <row r="7" spans="1:8" x14ac:dyDescent="0.2">
      <c r="A7" s="33" t="s">
        <v>73</v>
      </c>
      <c r="B7" s="33" t="s">
        <v>66</v>
      </c>
      <c r="C7" s="45" t="s">
        <v>81</v>
      </c>
      <c r="D7" s="56">
        <v>400.01</v>
      </c>
      <c r="E7" s="56">
        <v>999999</v>
      </c>
      <c r="F7" s="58">
        <v>185</v>
      </c>
      <c r="G7" s="57" t="s">
        <v>98</v>
      </c>
      <c r="H7" s="36">
        <v>71</v>
      </c>
    </row>
    <row r="8" spans="1:8" x14ac:dyDescent="0.2">
      <c r="A8" s="33" t="s">
        <v>74</v>
      </c>
      <c r="B8" s="33" t="s">
        <v>67</v>
      </c>
      <c r="C8" s="45" t="s">
        <v>75</v>
      </c>
      <c r="D8" s="56">
        <v>0.01</v>
      </c>
      <c r="E8" s="56">
        <v>999999</v>
      </c>
      <c r="F8" s="58">
        <v>1</v>
      </c>
      <c r="G8" s="57" t="s">
        <v>99</v>
      </c>
      <c r="H8" s="36">
        <v>72</v>
      </c>
    </row>
    <row r="9" spans="1:8" x14ac:dyDescent="0.2">
      <c r="A9" s="34"/>
      <c r="B9" s="34"/>
    </row>
    <row r="10" spans="1:8" x14ac:dyDescent="0.2">
      <c r="A10" s="34"/>
      <c r="B10" s="34"/>
    </row>
    <row r="11" spans="1:8" x14ac:dyDescent="0.2">
      <c r="A11" s="34"/>
      <c r="B11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29"/>
  <sheetViews>
    <sheetView showGridLines="0" workbookViewId="0"/>
  </sheetViews>
  <sheetFormatPr defaultRowHeight="12.75" x14ac:dyDescent="0.2"/>
  <cols>
    <col min="1" max="1" width="41.85546875" bestFit="1" customWidth="1"/>
    <col min="2" max="2" width="11.7109375" customWidth="1"/>
  </cols>
  <sheetData>
    <row r="1" spans="1:2" ht="27" x14ac:dyDescent="0.2">
      <c r="A1" s="59" t="s">
        <v>100</v>
      </c>
      <c r="B1" s="59" t="s">
        <v>101</v>
      </c>
    </row>
    <row r="2" spans="1:2" x14ac:dyDescent="0.2">
      <c r="A2" s="60" t="s">
        <v>102</v>
      </c>
      <c r="B2" s="60">
        <v>669</v>
      </c>
    </row>
    <row r="3" spans="1:2" x14ac:dyDescent="0.2">
      <c r="A3" s="60" t="s">
        <v>103</v>
      </c>
      <c r="B3" s="60">
        <v>426</v>
      </c>
    </row>
    <row r="4" spans="1:2" x14ac:dyDescent="0.2">
      <c r="A4" s="60" t="s">
        <v>104</v>
      </c>
      <c r="B4" s="60">
        <v>800</v>
      </c>
    </row>
    <row r="5" spans="1:2" x14ac:dyDescent="0.2">
      <c r="A5" s="60" t="s">
        <v>105</v>
      </c>
      <c r="B5" s="60">
        <v>1424</v>
      </c>
    </row>
    <row r="6" spans="1:2" x14ac:dyDescent="0.2">
      <c r="A6" s="60" t="s">
        <v>106</v>
      </c>
      <c r="B6" s="60">
        <v>549</v>
      </c>
    </row>
    <row r="7" spans="1:2" x14ac:dyDescent="0.2">
      <c r="A7" s="60" t="s">
        <v>107</v>
      </c>
      <c r="B7" s="60">
        <v>2918</v>
      </c>
    </row>
    <row r="8" spans="1:2" x14ac:dyDescent="0.2">
      <c r="A8" s="60" t="s">
        <v>108</v>
      </c>
      <c r="B8" s="60">
        <v>1233</v>
      </c>
    </row>
    <row r="9" spans="1:2" x14ac:dyDescent="0.2">
      <c r="A9" s="60" t="s">
        <v>109</v>
      </c>
      <c r="B9" s="60">
        <v>720</v>
      </c>
    </row>
    <row r="10" spans="1:2" x14ac:dyDescent="0.2">
      <c r="A10" s="60" t="s">
        <v>110</v>
      </c>
      <c r="B10" s="60">
        <v>955</v>
      </c>
    </row>
    <row r="11" spans="1:2" x14ac:dyDescent="0.2">
      <c r="A11" s="60" t="s">
        <v>111</v>
      </c>
      <c r="B11" s="60">
        <v>736</v>
      </c>
    </row>
    <row r="12" spans="1:2" x14ac:dyDescent="0.2">
      <c r="A12" s="60" t="s">
        <v>112</v>
      </c>
      <c r="B12" s="60">
        <v>279</v>
      </c>
    </row>
    <row r="13" spans="1:2" x14ac:dyDescent="0.2">
      <c r="A13" s="60" t="s">
        <v>113</v>
      </c>
      <c r="B13" s="60">
        <v>645</v>
      </c>
    </row>
    <row r="14" spans="1:2" x14ac:dyDescent="0.2">
      <c r="A14" s="60" t="s">
        <v>114</v>
      </c>
      <c r="B14" s="60">
        <v>574</v>
      </c>
    </row>
    <row r="15" spans="1:2" x14ac:dyDescent="0.2">
      <c r="A15" s="60" t="s">
        <v>115</v>
      </c>
      <c r="B15" s="60">
        <v>1279</v>
      </c>
    </row>
    <row r="16" spans="1:2" x14ac:dyDescent="0.2">
      <c r="A16" s="60" t="s">
        <v>116</v>
      </c>
      <c r="B16" s="60">
        <v>1279</v>
      </c>
    </row>
    <row r="17" spans="1:2" x14ac:dyDescent="0.2">
      <c r="A17" s="60" t="s">
        <v>117</v>
      </c>
      <c r="B17" s="60">
        <v>882</v>
      </c>
    </row>
    <row r="18" spans="1:2" x14ac:dyDescent="0.2">
      <c r="A18" s="60" t="s">
        <v>118</v>
      </c>
      <c r="B18" s="60">
        <v>1068</v>
      </c>
    </row>
    <row r="19" spans="1:2" x14ac:dyDescent="0.2">
      <c r="A19" s="60" t="s">
        <v>119</v>
      </c>
      <c r="B19" s="60">
        <v>846</v>
      </c>
    </row>
    <row r="20" spans="1:2" x14ac:dyDescent="0.2">
      <c r="A20" s="60" t="s">
        <v>120</v>
      </c>
      <c r="B20" s="60">
        <v>1208</v>
      </c>
    </row>
    <row r="21" spans="1:2" x14ac:dyDescent="0.2">
      <c r="A21" s="60" t="s">
        <v>121</v>
      </c>
      <c r="B21" s="60">
        <v>394</v>
      </c>
    </row>
    <row r="22" spans="1:2" x14ac:dyDescent="0.2">
      <c r="A22" s="60" t="s">
        <v>122</v>
      </c>
      <c r="B22" s="60">
        <v>466</v>
      </c>
    </row>
    <row r="23" spans="1:2" x14ac:dyDescent="0.2">
      <c r="A23" s="60" t="s">
        <v>123</v>
      </c>
      <c r="B23" s="60">
        <v>400</v>
      </c>
    </row>
    <row r="24" spans="1:2" x14ac:dyDescent="0.2">
      <c r="A24" s="60" t="s">
        <v>124</v>
      </c>
      <c r="B24" s="60">
        <v>507</v>
      </c>
    </row>
    <row r="25" spans="1:2" x14ac:dyDescent="0.2">
      <c r="A25" s="60" t="s">
        <v>125</v>
      </c>
      <c r="B25" s="60">
        <v>550</v>
      </c>
    </row>
    <row r="26" spans="1:2" ht="25.5" x14ac:dyDescent="0.2">
      <c r="A26" s="60" t="s">
        <v>126</v>
      </c>
      <c r="B26" s="60">
        <v>562</v>
      </c>
    </row>
    <row r="27" spans="1:2" x14ac:dyDescent="0.2">
      <c r="A27" s="60" t="s">
        <v>127</v>
      </c>
      <c r="B27" s="60">
        <v>793</v>
      </c>
    </row>
    <row r="28" spans="1:2" x14ac:dyDescent="0.2">
      <c r="A28" s="60" t="s">
        <v>128</v>
      </c>
      <c r="B28" s="60">
        <v>843</v>
      </c>
    </row>
    <row r="29" spans="1:2" ht="25.5" x14ac:dyDescent="0.2">
      <c r="A29" s="60" t="s">
        <v>129</v>
      </c>
      <c r="B29" s="60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7.71093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4" t="s">
        <v>11</v>
      </c>
      <c r="B1" t="s">
        <v>12</v>
      </c>
      <c r="C1" t="s">
        <v>13</v>
      </c>
      <c r="D1" t="s">
        <v>14</v>
      </c>
      <c r="E1" s="4" t="s">
        <v>15</v>
      </c>
      <c r="F1" t="s">
        <v>27</v>
      </c>
      <c r="G1" s="5" t="s">
        <v>28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s="4" t="s">
        <v>21</v>
      </c>
      <c r="N1" s="4" t="s">
        <v>22</v>
      </c>
      <c r="O1" t="s">
        <v>29</v>
      </c>
      <c r="P1" s="4" t="s">
        <v>30</v>
      </c>
      <c r="Q1" t="s">
        <v>31</v>
      </c>
      <c r="R1" t="s">
        <v>32</v>
      </c>
      <c r="S1" s="48" t="s">
        <v>138</v>
      </c>
      <c r="T1" s="48" t="s">
        <v>139</v>
      </c>
      <c r="U1" s="48" t="s">
        <v>140</v>
      </c>
      <c r="V1" s="48" t="s">
        <v>141</v>
      </c>
      <c r="W1" s="48" t="s">
        <v>147</v>
      </c>
      <c r="X1" s="48" t="s">
        <v>148</v>
      </c>
      <c r="Y1" s="48" t="s">
        <v>142</v>
      </c>
    </row>
    <row r="2" spans="1:25" x14ac:dyDescent="0.2">
      <c r="A2" t="str">
        <f>IF(ISBLANK(Worksheet!P17)=FALSE,IF(Worksheet!C17="A",71,72),"")</f>
        <v/>
      </c>
      <c r="B2">
        <f>Worksheet!D17</f>
        <v>0</v>
      </c>
      <c r="C2">
        <f>Worksheet!E17</f>
        <v>0</v>
      </c>
      <c r="D2">
        <f>Worksheet!I17</f>
        <v>0</v>
      </c>
      <c r="E2" s="4" t="s">
        <v>23</v>
      </c>
      <c r="H2">
        <f>IFERROR(Worksheet!R17,"")</f>
        <v>0</v>
      </c>
      <c r="I2" t="str">
        <f>IF(ISBLANK(Worksheet!P17)=FALSE,Worksheet!P17,"")</f>
        <v/>
      </c>
      <c r="J2">
        <f>IF(A2="",0,Worksheet!AE17/Worksheet!P17)</f>
        <v>0</v>
      </c>
      <c r="K2">
        <f>IF(A2="",0,Worksheet!AC17/Worksheet!P17)</f>
        <v>0</v>
      </c>
      <c r="L2">
        <f>J2*25</f>
        <v>0</v>
      </c>
      <c r="M2">
        <f>IF(A2="",0,Worksheet!Y17/Worksheet!P17)</f>
        <v>0</v>
      </c>
      <c r="N2">
        <f>M2*25</f>
        <v>0</v>
      </c>
      <c r="O2">
        <f>Worksheet!J17</f>
        <v>0</v>
      </c>
      <c r="P2" s="4" t="s">
        <v>24</v>
      </c>
      <c r="R2" t="str">
        <f>IF(ISBLANK(Worksheet!Q17)=FALSE,Worksheet!Q17,"")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t="str">
        <f>IF(Worksheet!$C$12=TRUE,"Y","N")</f>
        <v>N</v>
      </c>
      <c r="Y2" s="75">
        <f>IFERROR(Worksheet!S17,"")</f>
        <v>0</v>
      </c>
    </row>
    <row r="3" spans="1:25" x14ac:dyDescent="0.2">
      <c r="A3" t="str">
        <f>IF(ISBLANK(Worksheet!P18)=FALSE,IF(Worksheet!C18="A",71,72),"")</f>
        <v/>
      </c>
      <c r="B3">
        <f>Worksheet!D18</f>
        <v>0</v>
      </c>
      <c r="C3">
        <f>Worksheet!E18</f>
        <v>0</v>
      </c>
      <c r="D3">
        <f>Worksheet!I18</f>
        <v>0</v>
      </c>
      <c r="E3" s="4" t="s">
        <v>23</v>
      </c>
      <c r="H3">
        <f>IFERROR(Worksheet!R18,"")</f>
        <v>0</v>
      </c>
      <c r="I3" t="str">
        <f>IF(ISBLANK(Worksheet!P18)=FALSE,Worksheet!P18,"")</f>
        <v/>
      </c>
      <c r="J3">
        <f>IF(A3="",0,Worksheet!AE18/Worksheet!P18)</f>
        <v>0</v>
      </c>
      <c r="K3">
        <f>IF(A3="",0,Worksheet!AC18/Worksheet!P18)</f>
        <v>0</v>
      </c>
      <c r="L3">
        <f t="shared" ref="L3:L26" si="0">J3*25</f>
        <v>0</v>
      </c>
      <c r="M3">
        <f>IF(A3="",0,Worksheet!Y18/Worksheet!P18)</f>
        <v>0</v>
      </c>
      <c r="N3">
        <f t="shared" ref="N3:N26" si="1">M3*25</f>
        <v>0</v>
      </c>
      <c r="O3">
        <f>Worksheet!J18</f>
        <v>0</v>
      </c>
      <c r="P3" s="4" t="s">
        <v>24</v>
      </c>
      <c r="R3" t="str">
        <f>IF(ISBLANK(Worksheet!Q18)=FALSE,Worksheet!Q18,"")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t="str">
        <f>IF(Worksheet!$C$12=TRUE,"Y","N")</f>
        <v>N</v>
      </c>
      <c r="Y3" s="75">
        <f>IFERROR(Worksheet!S18,"")</f>
        <v>0</v>
      </c>
    </row>
    <row r="4" spans="1:25" x14ac:dyDescent="0.2">
      <c r="A4" t="str">
        <f>IF(ISBLANK(Worksheet!P19)=FALSE,IF(Worksheet!C19="A",71,72),"")</f>
        <v/>
      </c>
      <c r="B4">
        <f>Worksheet!D19</f>
        <v>0</v>
      </c>
      <c r="C4">
        <f>Worksheet!E19</f>
        <v>0</v>
      </c>
      <c r="D4">
        <f>Worksheet!I19</f>
        <v>0</v>
      </c>
      <c r="E4" s="4" t="s">
        <v>23</v>
      </c>
      <c r="H4">
        <f>IFERROR(Worksheet!R19,"")</f>
        <v>0</v>
      </c>
      <c r="I4" t="str">
        <f>IF(ISBLANK(Worksheet!P19)=FALSE,Worksheet!P19,"")</f>
        <v/>
      </c>
      <c r="J4">
        <f>IF(A4="",0,Worksheet!AE19/Worksheet!P19)</f>
        <v>0</v>
      </c>
      <c r="K4">
        <f>IF(A4="",0,Worksheet!AC19/Worksheet!P19)</f>
        <v>0</v>
      </c>
      <c r="L4">
        <f t="shared" si="0"/>
        <v>0</v>
      </c>
      <c r="M4">
        <f>IF(A4="",0,Worksheet!Y19/Worksheet!P19)</f>
        <v>0</v>
      </c>
      <c r="N4">
        <f t="shared" si="1"/>
        <v>0</v>
      </c>
      <c r="O4">
        <f>Worksheet!J19</f>
        <v>0</v>
      </c>
      <c r="P4" s="4" t="s">
        <v>24</v>
      </c>
      <c r="R4" t="str">
        <f>IF(ISBLANK(Worksheet!Q19)=FALSE,Worksheet!Q19,"")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t="str">
        <f>IF(Worksheet!$C$12=TRUE,"Y","N")</f>
        <v>N</v>
      </c>
      <c r="Y4" s="75">
        <f>IFERROR(Worksheet!S19,"")</f>
        <v>0</v>
      </c>
    </row>
    <row r="5" spans="1:25" x14ac:dyDescent="0.2">
      <c r="A5" t="str">
        <f>IF(ISBLANK(Worksheet!P20)=FALSE,IF(Worksheet!C20="A",71,72),"")</f>
        <v/>
      </c>
      <c r="B5">
        <f>Worksheet!D20</f>
        <v>0</v>
      </c>
      <c r="C5">
        <f>Worksheet!E20</f>
        <v>0</v>
      </c>
      <c r="D5">
        <f>Worksheet!I20</f>
        <v>0</v>
      </c>
      <c r="E5" s="4" t="s">
        <v>23</v>
      </c>
      <c r="H5">
        <f>IFERROR(Worksheet!R20,"")</f>
        <v>0</v>
      </c>
      <c r="I5" t="str">
        <f>IF(ISBLANK(Worksheet!P20)=FALSE,Worksheet!P20,"")</f>
        <v/>
      </c>
      <c r="J5">
        <f>IF(A5="",0,Worksheet!AE20/Worksheet!P20)</f>
        <v>0</v>
      </c>
      <c r="K5">
        <f>IF(A5="",0,Worksheet!AC20/Worksheet!P20)</f>
        <v>0</v>
      </c>
      <c r="L5">
        <f t="shared" si="0"/>
        <v>0</v>
      </c>
      <c r="M5">
        <f>IF(A5="",0,Worksheet!Y20/Worksheet!P20)</f>
        <v>0</v>
      </c>
      <c r="N5">
        <f t="shared" si="1"/>
        <v>0</v>
      </c>
      <c r="O5">
        <f>Worksheet!J20</f>
        <v>0</v>
      </c>
      <c r="P5" s="4" t="s">
        <v>24</v>
      </c>
      <c r="R5" t="str">
        <f>IF(ISBLANK(Worksheet!Q20)=FALSE,Worksheet!Q20,"")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t="str">
        <f>IF(Worksheet!$C$12=TRUE,"Y","N")</f>
        <v>N</v>
      </c>
      <c r="Y5" s="75">
        <f>IFERROR(Worksheet!S20,"")</f>
        <v>0</v>
      </c>
    </row>
    <row r="6" spans="1:25" x14ac:dyDescent="0.2">
      <c r="A6" t="str">
        <f>IF(ISBLANK(Worksheet!P21)=FALSE,IF(Worksheet!C21="A",71,72),"")</f>
        <v/>
      </c>
      <c r="B6">
        <f>Worksheet!D21</f>
        <v>0</v>
      </c>
      <c r="C6">
        <f>Worksheet!E21</f>
        <v>0</v>
      </c>
      <c r="D6">
        <f>Worksheet!I21</f>
        <v>0</v>
      </c>
      <c r="E6" s="4" t="s">
        <v>23</v>
      </c>
      <c r="H6">
        <f>IFERROR(Worksheet!R21,"")</f>
        <v>0</v>
      </c>
      <c r="I6" t="str">
        <f>IF(ISBLANK(Worksheet!P21)=FALSE,Worksheet!P21,"")</f>
        <v/>
      </c>
      <c r="J6">
        <f>IF(A6="",0,Worksheet!AE21/Worksheet!P21)</f>
        <v>0</v>
      </c>
      <c r="K6">
        <f>IF(A6="",0,Worksheet!AC21/Worksheet!P21)</f>
        <v>0</v>
      </c>
      <c r="L6">
        <f t="shared" si="0"/>
        <v>0</v>
      </c>
      <c r="M6">
        <f>IF(A6="",0,Worksheet!Y21/Worksheet!P21)</f>
        <v>0</v>
      </c>
      <c r="N6">
        <f t="shared" si="1"/>
        <v>0</v>
      </c>
      <c r="O6">
        <f>Worksheet!J21</f>
        <v>0</v>
      </c>
      <c r="P6" s="4" t="s">
        <v>24</v>
      </c>
      <c r="R6" t="str">
        <f>IF(ISBLANK(Worksheet!Q21)=FALSE,Worksheet!Q21,"")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t="str">
        <f>IF(Worksheet!$C$12=TRUE,"Y","N")</f>
        <v>N</v>
      </c>
      <c r="Y6" s="75">
        <f>IFERROR(Worksheet!S21,"")</f>
        <v>0</v>
      </c>
    </row>
    <row r="7" spans="1:25" x14ac:dyDescent="0.2">
      <c r="A7" t="str">
        <f>IF(ISBLANK(Worksheet!P22)=FALSE,IF(Worksheet!C22="A",71,72),"")</f>
        <v/>
      </c>
      <c r="B7">
        <f>Worksheet!D22</f>
        <v>0</v>
      </c>
      <c r="C7">
        <f>Worksheet!E22</f>
        <v>0</v>
      </c>
      <c r="D7">
        <f>Worksheet!I22</f>
        <v>0</v>
      </c>
      <c r="E7" s="4" t="s">
        <v>23</v>
      </c>
      <c r="H7">
        <f>IFERROR(Worksheet!R22,"")</f>
        <v>0</v>
      </c>
      <c r="I7" t="str">
        <f>IF(ISBLANK(Worksheet!P22)=FALSE,Worksheet!P22,"")</f>
        <v/>
      </c>
      <c r="J7">
        <f>IF(A7="",0,Worksheet!AE22/Worksheet!P22)</f>
        <v>0</v>
      </c>
      <c r="K7">
        <f>IF(A7="",0,Worksheet!AC22/Worksheet!P22)</f>
        <v>0</v>
      </c>
      <c r="L7">
        <f t="shared" si="0"/>
        <v>0</v>
      </c>
      <c r="M7">
        <f>IF(A7="",0,Worksheet!Y22/Worksheet!P22)</f>
        <v>0</v>
      </c>
      <c r="N7">
        <f t="shared" si="1"/>
        <v>0</v>
      </c>
      <c r="O7">
        <f>Worksheet!J22</f>
        <v>0</v>
      </c>
      <c r="P7" s="4" t="s">
        <v>24</v>
      </c>
      <c r="R7" t="str">
        <f>IF(ISBLANK(Worksheet!Q22)=FALSE,Worksheet!Q22,"")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t="str">
        <f>IF(Worksheet!$C$12=TRUE,"Y","N")</f>
        <v>N</v>
      </c>
      <c r="Y7" s="75">
        <f>IFERROR(Worksheet!S22,"")</f>
        <v>0</v>
      </c>
    </row>
    <row r="8" spans="1:25" x14ac:dyDescent="0.2">
      <c r="A8" t="str">
        <f>IF(ISBLANK(Worksheet!P23)=FALSE,IF(Worksheet!C23="A",71,72),"")</f>
        <v/>
      </c>
      <c r="B8">
        <f>Worksheet!D23</f>
        <v>0</v>
      </c>
      <c r="C8">
        <f>Worksheet!E23</f>
        <v>0</v>
      </c>
      <c r="D8">
        <f>Worksheet!I23</f>
        <v>0</v>
      </c>
      <c r="E8" s="4" t="s">
        <v>23</v>
      </c>
      <c r="H8">
        <f>IFERROR(Worksheet!R23,"")</f>
        <v>0</v>
      </c>
      <c r="I8" t="str">
        <f>IF(ISBLANK(Worksheet!P23)=FALSE,Worksheet!P23,"")</f>
        <v/>
      </c>
      <c r="J8">
        <f>IF(A8="",0,Worksheet!AE23/Worksheet!P23)</f>
        <v>0</v>
      </c>
      <c r="K8">
        <f>IF(A8="",0,Worksheet!AC23/Worksheet!P23)</f>
        <v>0</v>
      </c>
      <c r="L8">
        <f t="shared" si="0"/>
        <v>0</v>
      </c>
      <c r="M8">
        <f>IF(A8="",0,Worksheet!Y23/Worksheet!P23)</f>
        <v>0</v>
      </c>
      <c r="N8">
        <f t="shared" si="1"/>
        <v>0</v>
      </c>
      <c r="O8">
        <f>Worksheet!J23</f>
        <v>0</v>
      </c>
      <c r="P8" s="4" t="s">
        <v>24</v>
      </c>
      <c r="R8" t="str">
        <f>IF(ISBLANK(Worksheet!Q23)=FALSE,Worksheet!Q23,"")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t="str">
        <f>IF(Worksheet!$C$12=TRUE,"Y","N")</f>
        <v>N</v>
      </c>
      <c r="Y8" s="75">
        <f>IFERROR(Worksheet!S23,"")</f>
        <v>0</v>
      </c>
    </row>
    <row r="9" spans="1:25" x14ac:dyDescent="0.2">
      <c r="A9" t="str">
        <f>IF(ISBLANK(Worksheet!P24)=FALSE,IF(Worksheet!C24="A",71,72),"")</f>
        <v/>
      </c>
      <c r="B9">
        <f>Worksheet!D24</f>
        <v>0</v>
      </c>
      <c r="C9">
        <f>Worksheet!E24</f>
        <v>0</v>
      </c>
      <c r="D9">
        <f>Worksheet!I24</f>
        <v>0</v>
      </c>
      <c r="E9" s="4" t="s">
        <v>23</v>
      </c>
      <c r="H9">
        <f>IFERROR(Worksheet!R24,"")</f>
        <v>0</v>
      </c>
      <c r="I9" t="str">
        <f>IF(ISBLANK(Worksheet!P24)=FALSE,Worksheet!P24,"")</f>
        <v/>
      </c>
      <c r="J9">
        <f>IF(A9="",0,Worksheet!AE24/Worksheet!P24)</f>
        <v>0</v>
      </c>
      <c r="K9">
        <f>IF(A9="",0,Worksheet!AC24/Worksheet!P24)</f>
        <v>0</v>
      </c>
      <c r="L9">
        <f t="shared" si="0"/>
        <v>0</v>
      </c>
      <c r="M9">
        <f>IF(A9="",0,Worksheet!Y24/Worksheet!P24)</f>
        <v>0</v>
      </c>
      <c r="N9">
        <f t="shared" si="1"/>
        <v>0</v>
      </c>
      <c r="O9">
        <f>Worksheet!J24</f>
        <v>0</v>
      </c>
      <c r="P9" s="4" t="s">
        <v>24</v>
      </c>
      <c r="R9" t="str">
        <f>IF(ISBLANK(Worksheet!Q24)=FALSE,Worksheet!Q24,"")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t="str">
        <f>IF(Worksheet!$C$12=TRUE,"Y","N")</f>
        <v>N</v>
      </c>
      <c r="Y9" s="75">
        <f>IFERROR(Worksheet!S24,"")</f>
        <v>0</v>
      </c>
    </row>
    <row r="10" spans="1:25" x14ac:dyDescent="0.2">
      <c r="A10" t="str">
        <f>IF(ISBLANK(Worksheet!P25)=FALSE,IF(Worksheet!C25="A",71,72),"")</f>
        <v/>
      </c>
      <c r="B10">
        <f>Worksheet!D25</f>
        <v>0</v>
      </c>
      <c r="C10">
        <f>Worksheet!E25</f>
        <v>0</v>
      </c>
      <c r="D10">
        <f>Worksheet!I25</f>
        <v>0</v>
      </c>
      <c r="E10" s="4" t="s">
        <v>23</v>
      </c>
      <c r="H10">
        <f>IFERROR(Worksheet!R25,"")</f>
        <v>0</v>
      </c>
      <c r="I10" t="str">
        <f>IF(ISBLANK(Worksheet!P25)=FALSE,Worksheet!P25,"")</f>
        <v/>
      </c>
      <c r="J10">
        <f>IF(A10="",0,Worksheet!AE25/Worksheet!P25)</f>
        <v>0</v>
      </c>
      <c r="K10">
        <f>IF(A10="",0,Worksheet!AC25/Worksheet!P25)</f>
        <v>0</v>
      </c>
      <c r="L10">
        <f t="shared" si="0"/>
        <v>0</v>
      </c>
      <c r="M10">
        <f>IF(A10="",0,Worksheet!Y25/Worksheet!P25)</f>
        <v>0</v>
      </c>
      <c r="N10">
        <f t="shared" si="1"/>
        <v>0</v>
      </c>
      <c r="O10">
        <f>Worksheet!J25</f>
        <v>0</v>
      </c>
      <c r="P10" s="4" t="s">
        <v>24</v>
      </c>
      <c r="R10" t="str">
        <f>IF(ISBLANK(Worksheet!Q25)=FALSE,Worksheet!Q25,"")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t="str">
        <f>IF(Worksheet!$C$12=TRUE,"Y","N")</f>
        <v>N</v>
      </c>
      <c r="Y10" s="75">
        <f>IFERROR(Worksheet!S25,"")</f>
        <v>0</v>
      </c>
    </row>
    <row r="11" spans="1:25" x14ac:dyDescent="0.2">
      <c r="A11" t="str">
        <f>IF(ISBLANK(Worksheet!P26)=FALSE,IF(Worksheet!C26="A",71,72),"")</f>
        <v/>
      </c>
      <c r="B11">
        <f>Worksheet!D26</f>
        <v>0</v>
      </c>
      <c r="C11">
        <f>Worksheet!E26</f>
        <v>0</v>
      </c>
      <c r="D11">
        <f>Worksheet!I26</f>
        <v>0</v>
      </c>
      <c r="E11" s="4" t="s">
        <v>23</v>
      </c>
      <c r="H11">
        <f>IFERROR(Worksheet!R26,"")</f>
        <v>0</v>
      </c>
      <c r="I11" t="str">
        <f>IF(ISBLANK(Worksheet!P26)=FALSE,Worksheet!P26,"")</f>
        <v/>
      </c>
      <c r="J11">
        <f>IF(A11="",0,Worksheet!AE26/Worksheet!P26)</f>
        <v>0</v>
      </c>
      <c r="K11">
        <f>IF(A11="",0,Worksheet!AC26/Worksheet!P26)</f>
        <v>0</v>
      </c>
      <c r="L11">
        <f t="shared" si="0"/>
        <v>0</v>
      </c>
      <c r="M11">
        <f>IF(A11="",0,Worksheet!Y26/Worksheet!P26)</f>
        <v>0</v>
      </c>
      <c r="N11">
        <f t="shared" si="1"/>
        <v>0</v>
      </c>
      <c r="O11">
        <f>Worksheet!J26</f>
        <v>0</v>
      </c>
      <c r="P11" s="4" t="s">
        <v>24</v>
      </c>
      <c r="R11" t="str">
        <f>IF(ISBLANK(Worksheet!Q26)=FALSE,Worksheet!Q26,"")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t="str">
        <f>IF(Worksheet!$C$12=TRUE,"Y","N")</f>
        <v>N</v>
      </c>
      <c r="Y11" s="75">
        <f>IFERROR(Worksheet!S26,"")</f>
        <v>0</v>
      </c>
    </row>
    <row r="12" spans="1:25" x14ac:dyDescent="0.2">
      <c r="A12" t="str">
        <f>IF(ISBLANK(Worksheet!P27)=FALSE,IF(Worksheet!C27="A",71,72),"")</f>
        <v/>
      </c>
      <c r="B12">
        <f>Worksheet!D27</f>
        <v>0</v>
      </c>
      <c r="C12">
        <f>Worksheet!E27</f>
        <v>0</v>
      </c>
      <c r="D12">
        <f>Worksheet!I27</f>
        <v>0</v>
      </c>
      <c r="E12" s="4" t="s">
        <v>23</v>
      </c>
      <c r="H12">
        <f>IFERROR(Worksheet!R27,"")</f>
        <v>0</v>
      </c>
      <c r="I12" t="str">
        <f>IF(ISBLANK(Worksheet!P27)=FALSE,Worksheet!P27,"")</f>
        <v/>
      </c>
      <c r="J12">
        <f>IF(A12="",0,Worksheet!AE27/Worksheet!P27)</f>
        <v>0</v>
      </c>
      <c r="K12">
        <f>IF(A12="",0,Worksheet!AC27/Worksheet!P27)</f>
        <v>0</v>
      </c>
      <c r="L12">
        <f t="shared" si="0"/>
        <v>0</v>
      </c>
      <c r="M12">
        <f>IF(A12="",0,Worksheet!Y27/Worksheet!P27)</f>
        <v>0</v>
      </c>
      <c r="N12">
        <f t="shared" si="1"/>
        <v>0</v>
      </c>
      <c r="O12">
        <f>Worksheet!J27</f>
        <v>0</v>
      </c>
      <c r="P12" s="4" t="s">
        <v>24</v>
      </c>
      <c r="R12" t="str">
        <f>IF(ISBLANK(Worksheet!Q27)=FALSE,Worksheet!Q27,"")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t="str">
        <f>IF(Worksheet!$C$12=TRUE,"Y","N")</f>
        <v>N</v>
      </c>
      <c r="Y12" s="75">
        <f>IFERROR(Worksheet!S27,"")</f>
        <v>0</v>
      </c>
    </row>
    <row r="13" spans="1:25" x14ac:dyDescent="0.2">
      <c r="A13" t="str">
        <f>IF(ISBLANK(Worksheet!P28)=FALSE,IF(Worksheet!C28="A",71,72),"")</f>
        <v/>
      </c>
      <c r="B13">
        <f>Worksheet!D28</f>
        <v>0</v>
      </c>
      <c r="C13">
        <f>Worksheet!E28</f>
        <v>0</v>
      </c>
      <c r="D13">
        <f>Worksheet!I28</f>
        <v>0</v>
      </c>
      <c r="E13" s="4" t="s">
        <v>23</v>
      </c>
      <c r="H13">
        <f>IFERROR(Worksheet!R28,"")</f>
        <v>0</v>
      </c>
      <c r="I13" t="str">
        <f>IF(ISBLANK(Worksheet!P28)=FALSE,Worksheet!P28,"")</f>
        <v/>
      </c>
      <c r="J13">
        <f>IF(A13="",0,Worksheet!AE28/Worksheet!P28)</f>
        <v>0</v>
      </c>
      <c r="K13">
        <f>IF(A13="",0,Worksheet!AC28/Worksheet!P28)</f>
        <v>0</v>
      </c>
      <c r="L13">
        <f t="shared" si="0"/>
        <v>0</v>
      </c>
      <c r="M13">
        <f>IF(A13="",0,Worksheet!Y28/Worksheet!P28)</f>
        <v>0</v>
      </c>
      <c r="N13">
        <f t="shared" si="1"/>
        <v>0</v>
      </c>
      <c r="O13">
        <f>Worksheet!J28</f>
        <v>0</v>
      </c>
      <c r="P13" s="4" t="s">
        <v>24</v>
      </c>
      <c r="R13" t="str">
        <f>IF(ISBLANK(Worksheet!Q28)=FALSE,Worksheet!Q28,"")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t="str">
        <f>IF(Worksheet!$C$12=TRUE,"Y","N")</f>
        <v>N</v>
      </c>
      <c r="Y13" s="75">
        <f>IFERROR(Worksheet!S28,"")</f>
        <v>0</v>
      </c>
    </row>
    <row r="14" spans="1:25" x14ac:dyDescent="0.2">
      <c r="A14" t="str">
        <f>IF(ISBLANK(Worksheet!P29)=FALSE,IF(Worksheet!C29="A",71,72),"")</f>
        <v/>
      </c>
      <c r="B14">
        <f>Worksheet!D29</f>
        <v>0</v>
      </c>
      <c r="C14">
        <f>Worksheet!E29</f>
        <v>0</v>
      </c>
      <c r="D14">
        <f>Worksheet!I29</f>
        <v>0</v>
      </c>
      <c r="E14" s="4" t="s">
        <v>23</v>
      </c>
      <c r="H14">
        <f>IFERROR(Worksheet!R29,"")</f>
        <v>0</v>
      </c>
      <c r="I14" t="str">
        <f>IF(ISBLANK(Worksheet!P29)=FALSE,Worksheet!P29,"")</f>
        <v/>
      </c>
      <c r="J14">
        <f>IF(A14="",0,Worksheet!AE29/Worksheet!P29)</f>
        <v>0</v>
      </c>
      <c r="K14">
        <f>IF(A14="",0,Worksheet!AC29/Worksheet!P29)</f>
        <v>0</v>
      </c>
      <c r="L14">
        <f t="shared" si="0"/>
        <v>0</v>
      </c>
      <c r="M14">
        <f>IF(A14="",0,Worksheet!Y29/Worksheet!P29)</f>
        <v>0</v>
      </c>
      <c r="N14">
        <f t="shared" si="1"/>
        <v>0</v>
      </c>
      <c r="O14">
        <f>Worksheet!J29</f>
        <v>0</v>
      </c>
      <c r="P14" s="4" t="s">
        <v>24</v>
      </c>
      <c r="R14" t="str">
        <f>IF(ISBLANK(Worksheet!Q29)=FALSE,Worksheet!Q29,"")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t="str">
        <f>IF(Worksheet!$C$12=TRUE,"Y","N")</f>
        <v>N</v>
      </c>
      <c r="Y14" s="75">
        <f>IFERROR(Worksheet!S29,"")</f>
        <v>0</v>
      </c>
    </row>
    <row r="15" spans="1:25" x14ac:dyDescent="0.2">
      <c r="A15" t="str">
        <f>IF(ISBLANK(Worksheet!P30)=FALSE,IF(Worksheet!C30="A",71,72),"")</f>
        <v/>
      </c>
      <c r="B15">
        <f>Worksheet!D30</f>
        <v>0</v>
      </c>
      <c r="C15">
        <f>Worksheet!E30</f>
        <v>0</v>
      </c>
      <c r="D15">
        <f>Worksheet!I30</f>
        <v>0</v>
      </c>
      <c r="E15" s="4" t="s">
        <v>23</v>
      </c>
      <c r="H15">
        <f>IFERROR(Worksheet!R30,"")</f>
        <v>0</v>
      </c>
      <c r="I15" t="str">
        <f>IF(ISBLANK(Worksheet!P30)=FALSE,Worksheet!P30,"")</f>
        <v/>
      </c>
      <c r="J15">
        <f>IF(A15="",0,Worksheet!AE30/Worksheet!P30)</f>
        <v>0</v>
      </c>
      <c r="K15">
        <f>IF(A15="",0,Worksheet!AC30/Worksheet!P30)</f>
        <v>0</v>
      </c>
      <c r="L15">
        <f t="shared" si="0"/>
        <v>0</v>
      </c>
      <c r="M15">
        <f>IF(A15="",0,Worksheet!Y30/Worksheet!P30)</f>
        <v>0</v>
      </c>
      <c r="N15">
        <f t="shared" si="1"/>
        <v>0</v>
      </c>
      <c r="O15">
        <f>Worksheet!J30</f>
        <v>0</v>
      </c>
      <c r="P15" s="4" t="s">
        <v>24</v>
      </c>
      <c r="R15" t="str">
        <f>IF(ISBLANK(Worksheet!Q30)=FALSE,Worksheet!Q30,"")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t="str">
        <f>IF(Worksheet!$C$12=TRUE,"Y","N")</f>
        <v>N</v>
      </c>
      <c r="Y15" s="75">
        <f>IFERROR(Worksheet!S30,"")</f>
        <v>0</v>
      </c>
    </row>
    <row r="16" spans="1:25" x14ac:dyDescent="0.2">
      <c r="A16" t="str">
        <f>IF(ISBLANK(Worksheet!P31)=FALSE,IF(Worksheet!C31="A",71,72),"")</f>
        <v/>
      </c>
      <c r="B16">
        <f>Worksheet!D31</f>
        <v>0</v>
      </c>
      <c r="C16">
        <f>Worksheet!E31</f>
        <v>0</v>
      </c>
      <c r="D16">
        <f>Worksheet!I31</f>
        <v>0</v>
      </c>
      <c r="E16" s="4" t="s">
        <v>23</v>
      </c>
      <c r="H16">
        <f>IFERROR(Worksheet!R31,"")</f>
        <v>0</v>
      </c>
      <c r="I16" t="str">
        <f>IF(ISBLANK(Worksheet!P31)=FALSE,Worksheet!P31,"")</f>
        <v/>
      </c>
      <c r="J16">
        <f>IF(A16="",0,Worksheet!AE31/Worksheet!P31)</f>
        <v>0</v>
      </c>
      <c r="K16">
        <f>IF(A16="",0,Worksheet!AC31/Worksheet!P31)</f>
        <v>0</v>
      </c>
      <c r="L16">
        <f t="shared" si="0"/>
        <v>0</v>
      </c>
      <c r="M16">
        <f>IF(A16="",0,Worksheet!Y31/Worksheet!P31)</f>
        <v>0</v>
      </c>
      <c r="N16">
        <f t="shared" si="1"/>
        <v>0</v>
      </c>
      <c r="O16">
        <f>Worksheet!J31</f>
        <v>0</v>
      </c>
      <c r="P16" s="4" t="s">
        <v>24</v>
      </c>
      <c r="R16" t="str">
        <f>IF(ISBLANK(Worksheet!Q31)=FALSE,Worksheet!Q31,"")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t="str">
        <f>IF(Worksheet!$C$12=TRUE,"Y","N")</f>
        <v>N</v>
      </c>
      <c r="Y16" s="75">
        <f>IFERROR(Worksheet!S31,"")</f>
        <v>0</v>
      </c>
    </row>
    <row r="17" spans="1:25" x14ac:dyDescent="0.2">
      <c r="A17" t="str">
        <f>IF(ISBLANK(Worksheet!P32)=FALSE,IF(Worksheet!C32="A",71,72),"")</f>
        <v/>
      </c>
      <c r="B17">
        <f>Worksheet!D32</f>
        <v>0</v>
      </c>
      <c r="C17">
        <f>Worksheet!E32</f>
        <v>0</v>
      </c>
      <c r="D17">
        <f>Worksheet!I32</f>
        <v>0</v>
      </c>
      <c r="E17" s="4" t="s">
        <v>23</v>
      </c>
      <c r="H17">
        <f>IFERROR(Worksheet!R32,"")</f>
        <v>0</v>
      </c>
      <c r="I17" t="str">
        <f>IF(ISBLANK(Worksheet!P32)=FALSE,Worksheet!P32,"")</f>
        <v/>
      </c>
      <c r="J17">
        <f>IF(A17="",0,Worksheet!AE32/Worksheet!P32)</f>
        <v>0</v>
      </c>
      <c r="K17">
        <f>IF(A17="",0,Worksheet!AC32/Worksheet!P32)</f>
        <v>0</v>
      </c>
      <c r="L17">
        <f t="shared" si="0"/>
        <v>0</v>
      </c>
      <c r="M17">
        <f>IF(A17="",0,Worksheet!Y32/Worksheet!P32)</f>
        <v>0</v>
      </c>
      <c r="N17">
        <f t="shared" si="1"/>
        <v>0</v>
      </c>
      <c r="O17">
        <f>Worksheet!J32</f>
        <v>0</v>
      </c>
      <c r="P17" s="4" t="s">
        <v>24</v>
      </c>
      <c r="R17" t="str">
        <f>IF(ISBLANK(Worksheet!Q32)=FALSE,Worksheet!Q32,"")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t="str">
        <f>IF(Worksheet!$C$12=TRUE,"Y","N")</f>
        <v>N</v>
      </c>
      <c r="Y17" s="75">
        <f>IFERROR(Worksheet!S32,"")</f>
        <v>0</v>
      </c>
    </row>
    <row r="18" spans="1:25" x14ac:dyDescent="0.2">
      <c r="A18" t="str">
        <f>IF(ISBLANK(Worksheet!P33)=FALSE,IF(Worksheet!C33="A",71,72),"")</f>
        <v/>
      </c>
      <c r="B18">
        <f>Worksheet!D33</f>
        <v>0</v>
      </c>
      <c r="C18">
        <f>Worksheet!E33</f>
        <v>0</v>
      </c>
      <c r="D18">
        <f>Worksheet!I33</f>
        <v>0</v>
      </c>
      <c r="E18" s="4" t="s">
        <v>23</v>
      </c>
      <c r="H18">
        <f>IFERROR(Worksheet!R33,"")</f>
        <v>0</v>
      </c>
      <c r="I18" t="str">
        <f>IF(ISBLANK(Worksheet!P33)=FALSE,Worksheet!P33,"")</f>
        <v/>
      </c>
      <c r="J18">
        <f>IF(A18="",0,Worksheet!AE33/Worksheet!P33)</f>
        <v>0</v>
      </c>
      <c r="K18">
        <f>IF(A18="",0,Worksheet!AC33/Worksheet!P33)</f>
        <v>0</v>
      </c>
      <c r="L18">
        <f t="shared" si="0"/>
        <v>0</v>
      </c>
      <c r="M18">
        <f>IF(A18="",0,Worksheet!Y33/Worksheet!P33)</f>
        <v>0</v>
      </c>
      <c r="N18">
        <f t="shared" si="1"/>
        <v>0</v>
      </c>
      <c r="O18">
        <f>Worksheet!J33</f>
        <v>0</v>
      </c>
      <c r="P18" s="4" t="s">
        <v>24</v>
      </c>
      <c r="R18" t="str">
        <f>IF(ISBLANK(Worksheet!Q33)=FALSE,Worksheet!Q33,"")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t="str">
        <f>IF(Worksheet!$C$12=TRUE,"Y","N")</f>
        <v>N</v>
      </c>
      <c r="Y18" s="75">
        <f>IFERROR(Worksheet!S33,"")</f>
        <v>0</v>
      </c>
    </row>
    <row r="19" spans="1:25" x14ac:dyDescent="0.2">
      <c r="A19" t="str">
        <f>IF(ISBLANK(Worksheet!P34)=FALSE,IF(Worksheet!C34="A",71,72),"")</f>
        <v/>
      </c>
      <c r="B19">
        <f>Worksheet!D34</f>
        <v>0</v>
      </c>
      <c r="C19">
        <f>Worksheet!E34</f>
        <v>0</v>
      </c>
      <c r="D19">
        <f>Worksheet!I34</f>
        <v>0</v>
      </c>
      <c r="E19" s="4" t="s">
        <v>23</v>
      </c>
      <c r="H19">
        <f>IFERROR(Worksheet!R34,"")</f>
        <v>0</v>
      </c>
      <c r="I19" t="str">
        <f>IF(ISBLANK(Worksheet!P34)=FALSE,Worksheet!P34,"")</f>
        <v/>
      </c>
      <c r="J19">
        <f>IF(A19="",0,Worksheet!AE34/Worksheet!P34)</f>
        <v>0</v>
      </c>
      <c r="K19">
        <f>IF(A19="",0,Worksheet!AC34/Worksheet!P34)</f>
        <v>0</v>
      </c>
      <c r="L19">
        <f t="shared" si="0"/>
        <v>0</v>
      </c>
      <c r="M19">
        <f>IF(A19="",0,Worksheet!Y34/Worksheet!P34)</f>
        <v>0</v>
      </c>
      <c r="N19">
        <f t="shared" si="1"/>
        <v>0</v>
      </c>
      <c r="O19">
        <f>Worksheet!J34</f>
        <v>0</v>
      </c>
      <c r="P19" s="4" t="s">
        <v>24</v>
      </c>
      <c r="R19" t="str">
        <f>IF(ISBLANK(Worksheet!Q34)=FALSE,Worksheet!Q34,"")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t="str">
        <f>IF(Worksheet!$C$12=TRUE,"Y","N")</f>
        <v>N</v>
      </c>
      <c r="Y19" s="75">
        <f>IFERROR(Worksheet!S34,"")</f>
        <v>0</v>
      </c>
    </row>
    <row r="20" spans="1:25" x14ac:dyDescent="0.2">
      <c r="A20" t="str">
        <f>IF(ISBLANK(Worksheet!P35)=FALSE,IF(Worksheet!C35="A",71,72),"")</f>
        <v/>
      </c>
      <c r="B20">
        <f>Worksheet!D35</f>
        <v>0</v>
      </c>
      <c r="C20">
        <f>Worksheet!E35</f>
        <v>0</v>
      </c>
      <c r="D20">
        <f>Worksheet!I35</f>
        <v>0</v>
      </c>
      <c r="E20" s="4" t="s">
        <v>23</v>
      </c>
      <c r="H20">
        <f>IFERROR(Worksheet!R35,"")</f>
        <v>0</v>
      </c>
      <c r="I20" t="str">
        <f>IF(ISBLANK(Worksheet!P35)=FALSE,Worksheet!P35,"")</f>
        <v/>
      </c>
      <c r="J20">
        <f>IF(A20="",0,Worksheet!AE35/Worksheet!P35)</f>
        <v>0</v>
      </c>
      <c r="K20">
        <f>IF(A20="",0,Worksheet!AC35/Worksheet!P35)</f>
        <v>0</v>
      </c>
      <c r="L20">
        <f t="shared" si="0"/>
        <v>0</v>
      </c>
      <c r="M20">
        <f>IF(A20="",0,Worksheet!Y35/Worksheet!P35)</f>
        <v>0</v>
      </c>
      <c r="N20">
        <f t="shared" si="1"/>
        <v>0</v>
      </c>
      <c r="O20">
        <f>Worksheet!J35</f>
        <v>0</v>
      </c>
      <c r="P20" s="4" t="s">
        <v>24</v>
      </c>
      <c r="R20" t="str">
        <f>IF(ISBLANK(Worksheet!Q35)=FALSE,Worksheet!Q35,"")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t="str">
        <f>IF(Worksheet!$C$12=TRUE,"Y","N")</f>
        <v>N</v>
      </c>
      <c r="Y20" s="75">
        <f>IFERROR(Worksheet!S35,"")</f>
        <v>0</v>
      </c>
    </row>
    <row r="21" spans="1:25" x14ac:dyDescent="0.2">
      <c r="A21" t="str">
        <f>IF(ISBLANK(Worksheet!P36)=FALSE,IF(Worksheet!C36="A",71,72),"")</f>
        <v/>
      </c>
      <c r="B21">
        <f>Worksheet!D36</f>
        <v>0</v>
      </c>
      <c r="C21">
        <f>Worksheet!E36</f>
        <v>0</v>
      </c>
      <c r="D21">
        <f>Worksheet!I36</f>
        <v>0</v>
      </c>
      <c r="E21" s="4" t="s">
        <v>23</v>
      </c>
      <c r="H21">
        <f>IFERROR(Worksheet!R36,"")</f>
        <v>0</v>
      </c>
      <c r="I21" t="str">
        <f>IF(ISBLANK(Worksheet!P36)=FALSE,Worksheet!P36,"")</f>
        <v/>
      </c>
      <c r="J21">
        <f>IF(A21="",0,Worksheet!AE36/Worksheet!P36)</f>
        <v>0</v>
      </c>
      <c r="K21">
        <f>IF(A21="",0,Worksheet!AC36/Worksheet!P36)</f>
        <v>0</v>
      </c>
      <c r="L21">
        <f t="shared" si="0"/>
        <v>0</v>
      </c>
      <c r="M21">
        <f>IF(A21="",0,Worksheet!Y36/Worksheet!P36)</f>
        <v>0</v>
      </c>
      <c r="N21">
        <f t="shared" si="1"/>
        <v>0</v>
      </c>
      <c r="O21">
        <f>Worksheet!J36</f>
        <v>0</v>
      </c>
      <c r="P21" s="4" t="s">
        <v>24</v>
      </c>
      <c r="R21" t="str">
        <f>IF(ISBLANK(Worksheet!Q36)=FALSE,Worksheet!Q36,"")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t="str">
        <f>IF(Worksheet!$C$12=TRUE,"Y","N")</f>
        <v>N</v>
      </c>
      <c r="Y21" s="75">
        <f>IFERROR(Worksheet!S36,"")</f>
        <v>0</v>
      </c>
    </row>
    <row r="22" spans="1:25" x14ac:dyDescent="0.2">
      <c r="A22" t="str">
        <f>IF(ISBLANK(Worksheet!P37)=FALSE,IF(Worksheet!C37="A",71,72),"")</f>
        <v/>
      </c>
      <c r="B22">
        <f>Worksheet!D37</f>
        <v>0</v>
      </c>
      <c r="C22">
        <f>Worksheet!E37</f>
        <v>0</v>
      </c>
      <c r="D22">
        <f>Worksheet!I37</f>
        <v>0</v>
      </c>
      <c r="E22" s="4" t="s">
        <v>23</v>
      </c>
      <c r="H22">
        <f>IFERROR(Worksheet!R37,"")</f>
        <v>0</v>
      </c>
      <c r="I22" t="str">
        <f>IF(ISBLANK(Worksheet!P37)=FALSE,Worksheet!P37,"")</f>
        <v/>
      </c>
      <c r="J22">
        <f>IF(A22="",0,Worksheet!AE37/Worksheet!P37)</f>
        <v>0</v>
      </c>
      <c r="K22">
        <f>IF(A22="",0,Worksheet!AC37/Worksheet!P37)</f>
        <v>0</v>
      </c>
      <c r="L22">
        <f t="shared" si="0"/>
        <v>0</v>
      </c>
      <c r="M22">
        <f>IF(A22="",0,Worksheet!Y37/Worksheet!P37)</f>
        <v>0</v>
      </c>
      <c r="N22">
        <f t="shared" si="1"/>
        <v>0</v>
      </c>
      <c r="O22">
        <f>Worksheet!J37</f>
        <v>0</v>
      </c>
      <c r="P22" s="4" t="s">
        <v>24</v>
      </c>
      <c r="R22" t="str">
        <f>IF(ISBLANK(Worksheet!Q37)=FALSE,Worksheet!Q37,"")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t="str">
        <f>IF(Worksheet!$C$12=TRUE,"Y","N")</f>
        <v>N</v>
      </c>
      <c r="Y22" s="75">
        <f>IFERROR(Worksheet!S37,"")</f>
        <v>0</v>
      </c>
    </row>
    <row r="23" spans="1:25" x14ac:dyDescent="0.2">
      <c r="A23" t="str">
        <f>IF(ISBLANK(Worksheet!P38)=FALSE,IF(Worksheet!C38="A",71,72),"")</f>
        <v/>
      </c>
      <c r="B23">
        <f>Worksheet!D38</f>
        <v>0</v>
      </c>
      <c r="C23">
        <f>Worksheet!E38</f>
        <v>0</v>
      </c>
      <c r="D23">
        <f>Worksheet!I38</f>
        <v>0</v>
      </c>
      <c r="E23" s="4" t="s">
        <v>23</v>
      </c>
      <c r="H23">
        <f>IFERROR(Worksheet!R38,"")</f>
        <v>0</v>
      </c>
      <c r="I23" t="str">
        <f>IF(ISBLANK(Worksheet!P38)=FALSE,Worksheet!P38,"")</f>
        <v/>
      </c>
      <c r="J23">
        <f>IF(A23="",0,Worksheet!AE38/Worksheet!P38)</f>
        <v>0</v>
      </c>
      <c r="K23">
        <f>IF(A23="",0,Worksheet!AC38/Worksheet!P38)</f>
        <v>0</v>
      </c>
      <c r="L23">
        <f t="shared" si="0"/>
        <v>0</v>
      </c>
      <c r="M23">
        <f>IF(A23="",0,Worksheet!Y38/Worksheet!P38)</f>
        <v>0</v>
      </c>
      <c r="N23">
        <f t="shared" si="1"/>
        <v>0</v>
      </c>
      <c r="O23">
        <f>Worksheet!J38</f>
        <v>0</v>
      </c>
      <c r="P23" s="4" t="s">
        <v>24</v>
      </c>
      <c r="R23" t="str">
        <f>IF(ISBLANK(Worksheet!Q38)=FALSE,Worksheet!Q38,"")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t="str">
        <f>IF(Worksheet!$C$12=TRUE,"Y","N")</f>
        <v>N</v>
      </c>
      <c r="Y23" s="75">
        <f>IFERROR(Worksheet!S38,"")</f>
        <v>0</v>
      </c>
    </row>
    <row r="24" spans="1:25" x14ac:dyDescent="0.2">
      <c r="A24" t="str">
        <f>IF(ISBLANK(Worksheet!P39)=FALSE,IF(Worksheet!C39="A",71,72),"")</f>
        <v/>
      </c>
      <c r="B24">
        <f>Worksheet!D39</f>
        <v>0</v>
      </c>
      <c r="C24">
        <f>Worksheet!E39</f>
        <v>0</v>
      </c>
      <c r="D24">
        <f>Worksheet!I39</f>
        <v>0</v>
      </c>
      <c r="E24" s="4" t="s">
        <v>23</v>
      </c>
      <c r="H24">
        <f>IFERROR(Worksheet!R39,"")</f>
        <v>0</v>
      </c>
      <c r="I24" t="str">
        <f>IF(ISBLANK(Worksheet!P39)=FALSE,Worksheet!P39,"")</f>
        <v/>
      </c>
      <c r="J24">
        <f>IF(A24="",0,Worksheet!AE39/Worksheet!P39)</f>
        <v>0</v>
      </c>
      <c r="K24">
        <f>IF(A24="",0,Worksheet!AC39/Worksheet!P39)</f>
        <v>0</v>
      </c>
      <c r="L24">
        <f t="shared" si="0"/>
        <v>0</v>
      </c>
      <c r="M24">
        <f>IF(A24="",0,Worksheet!Y39/Worksheet!P39)</f>
        <v>0</v>
      </c>
      <c r="N24">
        <f t="shared" si="1"/>
        <v>0</v>
      </c>
      <c r="O24">
        <f>Worksheet!J39</f>
        <v>0</v>
      </c>
      <c r="P24" s="4" t="s">
        <v>24</v>
      </c>
      <c r="R24" t="str">
        <f>IF(ISBLANK(Worksheet!Q39)=FALSE,Worksheet!Q39,"")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t="str">
        <f>IF(Worksheet!$C$12=TRUE,"Y","N")</f>
        <v>N</v>
      </c>
      <c r="Y24" s="75">
        <f>IFERROR(Worksheet!S39,"")</f>
        <v>0</v>
      </c>
    </row>
    <row r="25" spans="1:25" x14ac:dyDescent="0.2">
      <c r="A25" t="str">
        <f>IF(ISBLANK(Worksheet!P40)=FALSE,IF(Worksheet!C40="A",71,72),"")</f>
        <v/>
      </c>
      <c r="B25">
        <f>Worksheet!D40</f>
        <v>0</v>
      </c>
      <c r="C25">
        <f>Worksheet!E40</f>
        <v>0</v>
      </c>
      <c r="D25">
        <f>Worksheet!I40</f>
        <v>0</v>
      </c>
      <c r="E25" s="4" t="s">
        <v>23</v>
      </c>
      <c r="H25">
        <f>IFERROR(Worksheet!R40,"")</f>
        <v>0</v>
      </c>
      <c r="I25" t="str">
        <f>IF(ISBLANK(Worksheet!P40)=FALSE,Worksheet!P40,"")</f>
        <v/>
      </c>
      <c r="J25">
        <f>IF(A25="",0,Worksheet!AE40/Worksheet!P40)</f>
        <v>0</v>
      </c>
      <c r="K25">
        <f>IF(A25="",0,Worksheet!AC40/Worksheet!P40)</f>
        <v>0</v>
      </c>
      <c r="L25">
        <f t="shared" si="0"/>
        <v>0</v>
      </c>
      <c r="M25">
        <f>IF(A25="",0,Worksheet!Y40/Worksheet!P40)</f>
        <v>0</v>
      </c>
      <c r="N25">
        <f t="shared" si="1"/>
        <v>0</v>
      </c>
      <c r="O25">
        <f>Worksheet!J40</f>
        <v>0</v>
      </c>
      <c r="P25" s="4" t="s">
        <v>24</v>
      </c>
      <c r="R25" t="str">
        <f>IF(ISBLANK(Worksheet!Q40)=FALSE,Worksheet!Q40,"")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t="str">
        <f>IF(Worksheet!$C$12=TRUE,"Y","N")</f>
        <v>N</v>
      </c>
      <c r="Y25" s="75">
        <f>IFERROR(Worksheet!S40,"")</f>
        <v>0</v>
      </c>
    </row>
    <row r="26" spans="1:25" x14ac:dyDescent="0.2">
      <c r="A26" t="str">
        <f>IF(ISBLANK(Worksheet!P41)=FALSE,IF(Worksheet!C41="A",71,72),"")</f>
        <v/>
      </c>
      <c r="B26">
        <f>Worksheet!D41</f>
        <v>0</v>
      </c>
      <c r="C26">
        <f>Worksheet!E41</f>
        <v>0</v>
      </c>
      <c r="D26">
        <f>Worksheet!I41</f>
        <v>0</v>
      </c>
      <c r="E26" s="4" t="s">
        <v>23</v>
      </c>
      <c r="H26">
        <f>IFERROR(Worksheet!R41,"")</f>
        <v>0</v>
      </c>
      <c r="I26" t="str">
        <f>IF(ISBLANK(Worksheet!P41)=FALSE,Worksheet!P41,"")</f>
        <v/>
      </c>
      <c r="J26">
        <f>IF(A26="",0,Worksheet!AE41/Worksheet!P41)</f>
        <v>0</v>
      </c>
      <c r="K26">
        <f>IF(A26="",0,Worksheet!AC41/Worksheet!P41)</f>
        <v>0</v>
      </c>
      <c r="L26">
        <f t="shared" si="0"/>
        <v>0</v>
      </c>
      <c r="M26">
        <f>IF(A26="",0,Worksheet!Y41/Worksheet!P41)</f>
        <v>0</v>
      </c>
      <c r="N26">
        <f t="shared" si="1"/>
        <v>0</v>
      </c>
      <c r="O26">
        <f>Worksheet!J41</f>
        <v>0</v>
      </c>
      <c r="P26" s="4" t="s">
        <v>24</v>
      </c>
      <c r="R26" t="str">
        <f>IF(ISBLANK(Worksheet!Q41)=FALSE,Worksheet!Q41,"")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t="str">
        <f>IF(Worksheet!$C$12=TRUE,"Y","N")</f>
        <v>N</v>
      </c>
      <c r="Y26" s="75">
        <f>IFERROR(Worksheet!S41,"")</f>
        <v>0</v>
      </c>
    </row>
    <row r="27" spans="1:25" x14ac:dyDescent="0.2">
      <c r="E27" s="4"/>
      <c r="G27" s="4"/>
    </row>
    <row r="28" spans="1:25" x14ac:dyDescent="0.2">
      <c r="E28" s="4"/>
      <c r="G28" s="4"/>
    </row>
    <row r="29" spans="1:25" x14ac:dyDescent="0.2">
      <c r="E29" s="4"/>
      <c r="G29" s="4"/>
    </row>
    <row r="30" spans="1:25" x14ac:dyDescent="0.2">
      <c r="E30" s="4"/>
      <c r="G30" s="4"/>
    </row>
    <row r="31" spans="1:25" x14ac:dyDescent="0.2">
      <c r="E31" s="4"/>
      <c r="G31" s="4"/>
    </row>
    <row r="32" spans="1:25" x14ac:dyDescent="0.2">
      <c r="E32" s="4"/>
      <c r="G32" s="4"/>
    </row>
    <row r="33" spans="5:7" x14ac:dyDescent="0.2">
      <c r="E33" s="4"/>
      <c r="G33" s="4"/>
    </row>
    <row r="34" spans="5:7" x14ac:dyDescent="0.2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9"/>
  <sheetViews>
    <sheetView workbookViewId="0"/>
  </sheetViews>
  <sheetFormatPr defaultRowHeight="12.75" x14ac:dyDescent="0.2"/>
  <cols>
    <col min="1" max="1" width="12.5703125" customWidth="1"/>
    <col min="2" max="2" width="4.5703125" customWidth="1"/>
    <col min="3" max="3" width="31.42578125" customWidth="1"/>
  </cols>
  <sheetData>
    <row r="1" spans="1:4" x14ac:dyDescent="0.2">
      <c r="A1">
        <v>13</v>
      </c>
      <c r="B1" t="s">
        <v>62</v>
      </c>
    </row>
    <row r="2" spans="1:4" x14ac:dyDescent="0.2">
      <c r="A2" s="3" t="s">
        <v>25</v>
      </c>
      <c r="B2" s="3"/>
    </row>
    <row r="3" spans="1:4" x14ac:dyDescent="0.2">
      <c r="A3" s="2">
        <v>39357</v>
      </c>
      <c r="B3" s="2"/>
      <c r="C3" s="1" t="s">
        <v>2</v>
      </c>
      <c r="D3" s="1"/>
    </row>
    <row r="4" spans="1:4" x14ac:dyDescent="0.2">
      <c r="A4" s="2">
        <v>39089</v>
      </c>
      <c r="B4" s="2"/>
      <c r="C4" t="s">
        <v>9</v>
      </c>
    </row>
    <row r="5" spans="1:4" x14ac:dyDescent="0.2">
      <c r="A5" s="2">
        <v>39455</v>
      </c>
      <c r="B5" s="2"/>
      <c r="C5" t="s">
        <v>10</v>
      </c>
    </row>
    <row r="6" spans="1:4" x14ac:dyDescent="0.2">
      <c r="A6" s="2">
        <v>39783</v>
      </c>
      <c r="B6" s="2"/>
      <c r="C6" s="5" t="s">
        <v>26</v>
      </c>
    </row>
    <row r="7" spans="1:4" x14ac:dyDescent="0.2">
      <c r="A7" s="2">
        <v>40921</v>
      </c>
      <c r="B7" s="5" t="s">
        <v>60</v>
      </c>
      <c r="C7" t="s">
        <v>61</v>
      </c>
    </row>
    <row r="8" spans="1:4" x14ac:dyDescent="0.2">
      <c r="A8" s="2">
        <v>43277</v>
      </c>
      <c r="B8" s="48" t="s">
        <v>91</v>
      </c>
      <c r="C8" s="48" t="s">
        <v>92</v>
      </c>
    </row>
    <row r="9" spans="1:4" x14ac:dyDescent="0.2">
      <c r="A9" s="2">
        <v>43647</v>
      </c>
      <c r="B9" s="48" t="s">
        <v>144</v>
      </c>
      <c r="C9" s="48" t="s">
        <v>143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Worksheet</vt:lpstr>
      <vt:lpstr>Measure Code</vt:lpstr>
      <vt:lpstr>Table</vt:lpstr>
      <vt:lpstr>Export</vt:lpstr>
      <vt:lpstr>Version</vt:lpstr>
      <vt:lpstr>BuildingType</vt:lpstr>
      <vt:lpstr>EFLH_Lookup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dcterms:created xsi:type="dcterms:W3CDTF">2007-06-20T17:34:56Z</dcterms:created>
  <dcterms:modified xsi:type="dcterms:W3CDTF">2020-05-06T21:32:40Z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a8e3ea8676ec4f6b9c687a3cfaa5e37c</vt:lpwstr>
  </property>
</Properties>
</file>