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nnual Program Doc Changes\FY2020\SmartStart\Application Forms\Rev03 - Addition of Affordable Housing\03 Measure Worksheets\"/>
    </mc:Choice>
  </mc:AlternateContent>
  <xr:revisionPtr revIDLastSave="0" documentId="13_ncr:1_{5B109F97-5245-42D7-A2BB-9496E585F505}" xr6:coauthVersionLast="44" xr6:coauthVersionMax="44" xr10:uidLastSave="{00000000-0000-0000-0000-000000000000}"/>
  <workbookProtection workbookAlgorithmName="SHA-512" workbookHashValue="TpT1QAyyM+fbzGPaE4P/rjdhByf6aU9c38PtxiIRYFxjQWqS0mG9Z7WNidK34YRGXB3RQYTLE0mMLKEmy3Ey7w==" workbookSaltValue="xb9UmQgwTa6+ODtGD+N8Rg==" workbookSpinCount="100000" lockStructure="1"/>
  <bookViews>
    <workbookView xWindow="-120" yWindow="-120" windowWidth="20730" windowHeight="11310" xr2:uid="{00000000-000D-0000-FFFF-FFFF00000000}"/>
  </bookViews>
  <sheets>
    <sheet name="Worksheet" sheetId="1" r:id="rId1"/>
    <sheet name="Measure Code" sheetId="5" state="hidden" r:id="rId2"/>
    <sheet name="Lookup Table" sheetId="4" state="hidden" r:id="rId3"/>
    <sheet name="Export" sheetId="2" state="hidden" r:id="rId4"/>
    <sheet name="Version" sheetId="3" state="hidden" r:id="rId5"/>
  </sheets>
  <functionGroups builtInGroupCount="19"/>
  <externalReferences>
    <externalReference r:id="rId6"/>
  </externalReferences>
  <definedNames>
    <definedName name="_MailAutoSig" localSheetId="0">Worksheet!$G$16</definedName>
    <definedName name="facility">[1]Installed!$A$78:$A$80</definedName>
    <definedName name="MeasureCode">'Measure Code'!$A$2:$A$10</definedName>
    <definedName name="MeasureCode_Lookup">'Measure Code'!$A$2:$F$10</definedName>
    <definedName name="remlist">[1]Removed!$A$2:$A$7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" i="2" l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" i="2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15" i="1"/>
  <c r="W3" i="2" l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" i="2"/>
  <c r="W16" i="1" l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15" i="1"/>
  <c r="B15" i="1" l="1"/>
  <c r="O15" i="1" s="1"/>
  <c r="H2" i="2" s="1"/>
  <c r="S3" i="2"/>
  <c r="T3" i="2"/>
  <c r="U3" i="2"/>
  <c r="V3" i="2"/>
  <c r="Y3" i="2"/>
  <c r="S4" i="2"/>
  <c r="T4" i="2"/>
  <c r="U4" i="2"/>
  <c r="V4" i="2"/>
  <c r="Y4" i="2"/>
  <c r="S5" i="2"/>
  <c r="T5" i="2"/>
  <c r="U5" i="2"/>
  <c r="V5" i="2"/>
  <c r="Y5" i="2"/>
  <c r="S6" i="2"/>
  <c r="T6" i="2"/>
  <c r="U6" i="2"/>
  <c r="V6" i="2"/>
  <c r="Y6" i="2"/>
  <c r="S7" i="2"/>
  <c r="T7" i="2"/>
  <c r="U7" i="2"/>
  <c r="V7" i="2"/>
  <c r="Y7" i="2"/>
  <c r="S8" i="2"/>
  <c r="T8" i="2"/>
  <c r="U8" i="2"/>
  <c r="V8" i="2"/>
  <c r="Y8" i="2"/>
  <c r="S9" i="2"/>
  <c r="T9" i="2"/>
  <c r="U9" i="2"/>
  <c r="V9" i="2"/>
  <c r="Y9" i="2"/>
  <c r="S10" i="2"/>
  <c r="T10" i="2"/>
  <c r="U10" i="2"/>
  <c r="V10" i="2"/>
  <c r="Y10" i="2"/>
  <c r="S11" i="2"/>
  <c r="T11" i="2"/>
  <c r="U11" i="2"/>
  <c r="V11" i="2"/>
  <c r="Y11" i="2"/>
  <c r="S12" i="2"/>
  <c r="T12" i="2"/>
  <c r="U12" i="2"/>
  <c r="V12" i="2"/>
  <c r="Y12" i="2"/>
  <c r="S13" i="2"/>
  <c r="T13" i="2"/>
  <c r="U13" i="2"/>
  <c r="V13" i="2"/>
  <c r="Y13" i="2"/>
  <c r="S14" i="2"/>
  <c r="T14" i="2"/>
  <c r="U14" i="2"/>
  <c r="V14" i="2"/>
  <c r="Y14" i="2"/>
  <c r="S15" i="2"/>
  <c r="T15" i="2"/>
  <c r="U15" i="2"/>
  <c r="V15" i="2"/>
  <c r="Y15" i="2"/>
  <c r="S16" i="2"/>
  <c r="T16" i="2"/>
  <c r="U16" i="2"/>
  <c r="V16" i="2"/>
  <c r="Y16" i="2"/>
  <c r="S17" i="2"/>
  <c r="T17" i="2"/>
  <c r="U17" i="2"/>
  <c r="V17" i="2"/>
  <c r="Y17" i="2"/>
  <c r="S18" i="2"/>
  <c r="T18" i="2"/>
  <c r="U18" i="2"/>
  <c r="V18" i="2"/>
  <c r="Y18" i="2"/>
  <c r="S19" i="2"/>
  <c r="T19" i="2"/>
  <c r="U19" i="2"/>
  <c r="V19" i="2"/>
  <c r="Y19" i="2"/>
  <c r="S20" i="2"/>
  <c r="T20" i="2"/>
  <c r="U20" i="2"/>
  <c r="V20" i="2"/>
  <c r="Y20" i="2"/>
  <c r="S21" i="2"/>
  <c r="T21" i="2"/>
  <c r="U21" i="2"/>
  <c r="V21" i="2"/>
  <c r="Y21" i="2"/>
  <c r="S22" i="2"/>
  <c r="T22" i="2"/>
  <c r="U22" i="2"/>
  <c r="V22" i="2"/>
  <c r="Y22" i="2"/>
  <c r="S23" i="2"/>
  <c r="T23" i="2"/>
  <c r="U23" i="2"/>
  <c r="V23" i="2"/>
  <c r="Y23" i="2"/>
  <c r="S24" i="2"/>
  <c r="T24" i="2"/>
  <c r="U24" i="2"/>
  <c r="V24" i="2"/>
  <c r="Y24" i="2"/>
  <c r="S25" i="2"/>
  <c r="T25" i="2"/>
  <c r="U25" i="2"/>
  <c r="V25" i="2"/>
  <c r="Y25" i="2"/>
  <c r="S26" i="2"/>
  <c r="T26" i="2"/>
  <c r="U26" i="2"/>
  <c r="V26" i="2"/>
  <c r="Y26" i="2"/>
  <c r="Y2" i="2"/>
  <c r="V2" i="2"/>
  <c r="U2" i="2"/>
  <c r="T2" i="2"/>
  <c r="S2" i="2"/>
  <c r="B16" i="1"/>
  <c r="B17" i="1"/>
  <c r="A4" i="2" s="1"/>
  <c r="B18" i="1"/>
  <c r="B19" i="1"/>
  <c r="B20" i="1"/>
  <c r="B21" i="1"/>
  <c r="B22" i="1"/>
  <c r="B23" i="1"/>
  <c r="B24" i="1"/>
  <c r="A11" i="2" s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L3" i="2"/>
  <c r="L4" i="2"/>
  <c r="L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6" i="2"/>
  <c r="R26" i="2"/>
  <c r="I26" i="2"/>
  <c r="C26" i="2"/>
  <c r="B26" i="2"/>
  <c r="R25" i="2"/>
  <c r="I25" i="2"/>
  <c r="C25" i="2"/>
  <c r="B25" i="2"/>
  <c r="R24" i="2"/>
  <c r="I24" i="2"/>
  <c r="C24" i="2"/>
  <c r="B24" i="2"/>
  <c r="R23" i="2"/>
  <c r="I23" i="2"/>
  <c r="C23" i="2"/>
  <c r="B23" i="2"/>
  <c r="R22" i="2"/>
  <c r="I22" i="2"/>
  <c r="C22" i="2"/>
  <c r="B22" i="2"/>
  <c r="R21" i="2"/>
  <c r="I21" i="2"/>
  <c r="C21" i="2"/>
  <c r="B21" i="2"/>
  <c r="R20" i="2"/>
  <c r="I20" i="2"/>
  <c r="C20" i="2"/>
  <c r="B20" i="2"/>
  <c r="R19" i="2"/>
  <c r="I19" i="2"/>
  <c r="C19" i="2"/>
  <c r="B19" i="2"/>
  <c r="R18" i="2"/>
  <c r="I18" i="2"/>
  <c r="C18" i="2"/>
  <c r="B18" i="2"/>
  <c r="R17" i="2"/>
  <c r="I17" i="2"/>
  <c r="C17" i="2"/>
  <c r="B17" i="2"/>
  <c r="R16" i="2"/>
  <c r="I16" i="2"/>
  <c r="C16" i="2"/>
  <c r="B16" i="2"/>
  <c r="R15" i="2"/>
  <c r="I15" i="2"/>
  <c r="C15" i="2"/>
  <c r="B15" i="2"/>
  <c r="R14" i="2"/>
  <c r="I14" i="2"/>
  <c r="C14" i="2"/>
  <c r="B14" i="2"/>
  <c r="R13" i="2"/>
  <c r="I13" i="2"/>
  <c r="C13" i="2"/>
  <c r="B13" i="2"/>
  <c r="R12" i="2"/>
  <c r="I12" i="2"/>
  <c r="C12" i="2"/>
  <c r="B12" i="2"/>
  <c r="R11" i="2"/>
  <c r="I11" i="2"/>
  <c r="C11" i="2"/>
  <c r="B11" i="2"/>
  <c r="R10" i="2"/>
  <c r="I10" i="2"/>
  <c r="C10" i="2"/>
  <c r="B10" i="2"/>
  <c r="R9" i="2"/>
  <c r="I9" i="2"/>
  <c r="C9" i="2"/>
  <c r="B9" i="2"/>
  <c r="R8" i="2"/>
  <c r="I8" i="2"/>
  <c r="C8" i="2"/>
  <c r="B8" i="2"/>
  <c r="R7" i="2"/>
  <c r="I7" i="2"/>
  <c r="C7" i="2"/>
  <c r="B7" i="2"/>
  <c r="R6" i="2"/>
  <c r="I6" i="2"/>
  <c r="C6" i="2"/>
  <c r="B6" i="2"/>
  <c r="R5" i="2"/>
  <c r="I5" i="2"/>
  <c r="C5" i="2"/>
  <c r="B5" i="2"/>
  <c r="R4" i="2"/>
  <c r="I4" i="2"/>
  <c r="C4" i="2"/>
  <c r="B4" i="2"/>
  <c r="R3" i="2"/>
  <c r="I3" i="2"/>
  <c r="C3" i="2"/>
  <c r="B3" i="2"/>
  <c r="R4" i="1"/>
  <c r="R3" i="1"/>
  <c r="R2" i="2"/>
  <c r="I2" i="2"/>
  <c r="C2" i="2"/>
  <c r="B2" i="2"/>
  <c r="U20" i="1"/>
  <c r="U17" i="1"/>
  <c r="T37" i="1"/>
  <c r="T22" i="1"/>
  <c r="S21" i="1"/>
  <c r="U39" i="1"/>
  <c r="T38" i="1"/>
  <c r="S32" i="1"/>
  <c r="V16" i="1"/>
  <c r="S18" i="1"/>
  <c r="V17" i="1"/>
  <c r="U26" i="1"/>
  <c r="S22" i="1"/>
  <c r="U31" i="1"/>
  <c r="U19" i="1"/>
  <c r="U36" i="1"/>
  <c r="V34" i="1"/>
  <c r="S29" i="1"/>
  <c r="S38" i="1"/>
  <c r="T34" i="1"/>
  <c r="U18" i="1"/>
  <c r="S30" i="1"/>
  <c r="T17" i="1"/>
  <c r="V21" i="1"/>
  <c r="V35" i="1"/>
  <c r="V38" i="1"/>
  <c r="U33" i="1"/>
  <c r="T24" i="1"/>
  <c r="S24" i="1"/>
  <c r="V37" i="1"/>
  <c r="T25" i="1"/>
  <c r="S27" i="1"/>
  <c r="V25" i="1"/>
  <c r="V27" i="1"/>
  <c r="U38" i="1"/>
  <c r="T35" i="1"/>
  <c r="V24" i="1"/>
  <c r="V33" i="1"/>
  <c r="T33" i="1"/>
  <c r="S34" i="1"/>
  <c r="V23" i="1"/>
  <c r="V18" i="1"/>
  <c r="S39" i="1"/>
  <c r="U30" i="1"/>
  <c r="S26" i="1"/>
  <c r="V19" i="1"/>
  <c r="S25" i="1"/>
  <c r="U21" i="1"/>
  <c r="S17" i="1"/>
  <c r="S33" i="1"/>
  <c r="T39" i="1"/>
  <c r="V26" i="1"/>
  <c r="U35" i="1"/>
  <c r="T19" i="1"/>
  <c r="U15" i="1"/>
  <c r="T28" i="1"/>
  <c r="V28" i="1"/>
  <c r="U32" i="1"/>
  <c r="T21" i="1"/>
  <c r="S28" i="1"/>
  <c r="U24" i="1"/>
  <c r="T16" i="1"/>
  <c r="V30" i="1"/>
  <c r="U34" i="1"/>
  <c r="S35" i="1"/>
  <c r="T31" i="1"/>
  <c r="S16" i="1"/>
  <c r="S37" i="1"/>
  <c r="S20" i="1"/>
  <c r="T15" i="1"/>
  <c r="U27" i="1"/>
  <c r="T20" i="1"/>
  <c r="U37" i="1"/>
  <c r="T36" i="1"/>
  <c r="U28" i="1"/>
  <c r="V29" i="1"/>
  <c r="T27" i="1"/>
  <c r="V15" i="1"/>
  <c r="S36" i="1"/>
  <c r="V39" i="1"/>
  <c r="T18" i="1"/>
  <c r="V20" i="1"/>
  <c r="S19" i="1"/>
  <c r="S31" i="1"/>
  <c r="U23" i="1"/>
  <c r="U25" i="1"/>
  <c r="U22" i="1"/>
  <c r="T30" i="1"/>
  <c r="T26" i="1"/>
  <c r="V32" i="1"/>
  <c r="T23" i="1"/>
  <c r="V31" i="1"/>
  <c r="V36" i="1"/>
  <c r="U16" i="1"/>
  <c r="T29" i="1"/>
  <c r="T32" i="1"/>
  <c r="S15" i="1"/>
  <c r="S23" i="1"/>
  <c r="U29" i="1"/>
  <c r="V22" i="1"/>
  <c r="A2" i="2" l="1"/>
  <c r="X15" i="1"/>
  <c r="W15" i="1"/>
  <c r="W13" i="1" s="1"/>
  <c r="O34" i="1"/>
  <c r="H21" i="2" s="1"/>
  <c r="O33" i="1"/>
  <c r="O25" i="1"/>
  <c r="O17" i="1"/>
  <c r="H4" i="2" s="1"/>
  <c r="O16" i="1"/>
  <c r="H3" i="2" s="1"/>
  <c r="O26" i="1"/>
  <c r="H13" i="2" s="1"/>
  <c r="O32" i="1"/>
  <c r="H19" i="2" s="1"/>
  <c r="O39" i="1"/>
  <c r="H26" i="2" s="1"/>
  <c r="O31" i="1"/>
  <c r="H18" i="2" s="1"/>
  <c r="O23" i="1"/>
  <c r="O38" i="1"/>
  <c r="O30" i="1"/>
  <c r="O22" i="1"/>
  <c r="H9" i="2" s="1"/>
  <c r="O18" i="1"/>
  <c r="H5" i="2" s="1"/>
  <c r="O24" i="1"/>
  <c r="A3" i="2"/>
  <c r="O37" i="1"/>
  <c r="H24" i="2" s="1"/>
  <c r="O29" i="1"/>
  <c r="O21" i="1"/>
  <c r="O20" i="1"/>
  <c r="H7" i="2" s="1"/>
  <c r="O36" i="1"/>
  <c r="H23" i="2" s="1"/>
  <c r="O28" i="1"/>
  <c r="O35" i="1"/>
  <c r="O27" i="1"/>
  <c r="H14" i="2" s="1"/>
  <c r="O19" i="1"/>
  <c r="H6" i="2" s="1"/>
  <c r="A8" i="2"/>
  <c r="A9" i="2"/>
  <c r="A14" i="2"/>
  <c r="A25" i="2"/>
  <c r="A22" i="2"/>
  <c r="A17" i="2"/>
  <c r="A18" i="2"/>
  <c r="A26" i="2"/>
  <c r="A21" i="2"/>
  <c r="A20" i="2"/>
  <c r="A5" i="2"/>
  <c r="A13" i="2"/>
  <c r="A12" i="2"/>
  <c r="H11" i="2"/>
  <c r="A10" i="2"/>
  <c r="Q15" i="1"/>
  <c r="A16" i="2"/>
  <c r="A24" i="2"/>
  <c r="A15" i="2"/>
  <c r="A6" i="2"/>
  <c r="A19" i="2"/>
  <c r="R15" i="1"/>
  <c r="A23" i="2"/>
  <c r="A7" i="2"/>
  <c r="K26" i="2"/>
  <c r="J23" i="2"/>
  <c r="K22" i="2"/>
  <c r="J19" i="2"/>
  <c r="K18" i="2"/>
  <c r="J15" i="2"/>
  <c r="K14" i="2"/>
  <c r="J11" i="2"/>
  <c r="K10" i="2"/>
  <c r="J7" i="2"/>
  <c r="K6" i="2"/>
  <c r="J3" i="2"/>
  <c r="S13" i="1"/>
  <c r="T13" i="1"/>
  <c r="K2" i="2"/>
  <c r="J24" i="2"/>
  <c r="K23" i="2"/>
  <c r="J20" i="2"/>
  <c r="K19" i="2"/>
  <c r="J16" i="2"/>
  <c r="K15" i="2"/>
  <c r="J12" i="2"/>
  <c r="K11" i="2"/>
  <c r="J8" i="2"/>
  <c r="K7" i="2"/>
  <c r="J4" i="2"/>
  <c r="K3" i="2"/>
  <c r="V13" i="1"/>
  <c r="J2" i="2"/>
  <c r="J25" i="2"/>
  <c r="K24" i="2"/>
  <c r="J21" i="2"/>
  <c r="K20" i="2"/>
  <c r="J17" i="2"/>
  <c r="K16" i="2"/>
  <c r="J13" i="2"/>
  <c r="K12" i="2"/>
  <c r="J9" i="2"/>
  <c r="K8" i="2"/>
  <c r="J5" i="2"/>
  <c r="K4" i="2"/>
  <c r="U13" i="1"/>
  <c r="J26" i="2"/>
  <c r="K25" i="2"/>
  <c r="J22" i="2"/>
  <c r="K21" i="2"/>
  <c r="J18" i="2"/>
  <c r="K17" i="2"/>
  <c r="J14" i="2"/>
  <c r="K13" i="2"/>
  <c r="J10" i="2"/>
  <c r="K9" i="2"/>
  <c r="J6" i="2"/>
  <c r="K5" i="2"/>
  <c r="H10" i="2"/>
  <c r="H8" i="2"/>
  <c r="H20" i="2"/>
  <c r="H12" i="2"/>
  <c r="H22" i="2"/>
  <c r="H16" i="2"/>
  <c r="Q28" i="1" l="1"/>
  <c r="R28" i="1"/>
  <c r="R18" i="1"/>
  <c r="Q18" i="1"/>
  <c r="R26" i="1"/>
  <c r="Q26" i="1"/>
  <c r="R36" i="1"/>
  <c r="Q36" i="1"/>
  <c r="R22" i="1"/>
  <c r="Q22" i="1"/>
  <c r="Q16" i="1"/>
  <c r="R16" i="1"/>
  <c r="Q20" i="1"/>
  <c r="R20" i="1"/>
  <c r="R30" i="1"/>
  <c r="Q30" i="1"/>
  <c r="R17" i="1"/>
  <c r="Q17" i="1"/>
  <c r="Q21" i="1"/>
  <c r="R21" i="1"/>
  <c r="R38" i="1"/>
  <c r="Q38" i="1"/>
  <c r="Q25" i="1"/>
  <c r="R25" i="1"/>
  <c r="H15" i="2"/>
  <c r="H17" i="2"/>
  <c r="Q29" i="1"/>
  <c r="R29" i="1"/>
  <c r="Q23" i="1"/>
  <c r="R23" i="1"/>
  <c r="Q33" i="1"/>
  <c r="R33" i="1"/>
  <c r="H25" i="2"/>
  <c r="Q19" i="1"/>
  <c r="R19" i="1"/>
  <c r="Q37" i="1"/>
  <c r="R37" i="1"/>
  <c r="Q31" i="1"/>
  <c r="R31" i="1"/>
  <c r="R34" i="1"/>
  <c r="Q34" i="1"/>
  <c r="Q39" i="1"/>
  <c r="R39" i="1"/>
  <c r="Q27" i="1"/>
  <c r="R27" i="1"/>
  <c r="Q35" i="1"/>
  <c r="R35" i="1"/>
  <c r="Q24" i="1"/>
  <c r="R24" i="1"/>
  <c r="R32" i="1"/>
  <c r="Q32" i="1"/>
  <c r="L2" i="2"/>
  <c r="X13" i="1"/>
  <c r="R13" i="1" l="1"/>
  <c r="Q13" i="1"/>
</calcChain>
</file>

<file path=xl/sharedStrings.xml><?xml version="1.0" encoding="utf-8"?>
<sst xmlns="http://schemas.openxmlformats.org/spreadsheetml/2006/main" count="147" uniqueCount="107">
  <si>
    <t>Name</t>
  </si>
  <si>
    <t>Address</t>
  </si>
  <si>
    <t>Date</t>
  </si>
  <si>
    <t>Inspector/Sign-off</t>
  </si>
  <si>
    <t>Count</t>
  </si>
  <si>
    <t>FOUND PRE TYPE</t>
  </si>
  <si>
    <t>FOUND POST TYPE</t>
  </si>
  <si>
    <t>count</t>
  </si>
  <si>
    <t>Measure Type</t>
  </si>
  <si>
    <t>Manufacturer</t>
  </si>
  <si>
    <t>Model</t>
  </si>
  <si>
    <t>Capacity/Size</t>
  </si>
  <si>
    <t>Capacity/Size Units</t>
  </si>
  <si>
    <t>Incentive Per Unit</t>
  </si>
  <si>
    <t>Annual Electricity Savings</t>
  </si>
  <si>
    <t>Peak Demand Reduction</t>
  </si>
  <si>
    <t>Lifetime Electricity Savings</t>
  </si>
  <si>
    <t>Annual Gas Savings</t>
  </si>
  <si>
    <t>Lifetime Gas Savings</t>
  </si>
  <si>
    <t>Log</t>
  </si>
  <si>
    <t>EER Efficiency</t>
  </si>
  <si>
    <t>SEER Efficiency</t>
  </si>
  <si>
    <t>Efficiency- other</t>
  </si>
  <si>
    <t>Efficiency- other-type</t>
  </si>
  <si>
    <t>Measure ID removed</t>
  </si>
  <si>
    <t>Quantity Installed</t>
  </si>
  <si>
    <t>Quantity Committed</t>
  </si>
  <si>
    <t>Total Committed Incentive</t>
  </si>
  <si>
    <t>Total Installed Incentive</t>
  </si>
  <si>
    <t>Electric Demand Installed Savings kW</t>
  </si>
  <si>
    <t>Electric Annual Installed Savings kWh</t>
  </si>
  <si>
    <t>Electric Lifetime Installed Savings kWh</t>
  </si>
  <si>
    <t>Electric Lifetime Committed Savings kWh</t>
  </si>
  <si>
    <t>Customer Information</t>
  </si>
  <si>
    <t>Application</t>
  </si>
  <si>
    <t>Contractor/Vendor Information</t>
  </si>
  <si>
    <t>Contact</t>
  </si>
  <si>
    <t xml:space="preserve"> </t>
  </si>
  <si>
    <t>Phone</t>
  </si>
  <si>
    <t>Total Units Committed:</t>
  </si>
  <si>
    <t>Total Units Installed:</t>
  </si>
  <si>
    <t>Totals:</t>
  </si>
  <si>
    <t>Incentive per Unit</t>
  </si>
  <si>
    <t>D</t>
  </si>
  <si>
    <t>E</t>
  </si>
  <si>
    <t>EF</t>
  </si>
  <si>
    <t>N</t>
  </si>
  <si>
    <t>no changes for 2012, V5</t>
  </si>
  <si>
    <t>no change for V7, skipped V6</t>
  </si>
  <si>
    <t>Inspection Type</t>
  </si>
  <si>
    <t>Pre-Inspection Notes</t>
  </si>
  <si>
    <t>Post-Inspection Notes</t>
  </si>
  <si>
    <t>Electric  Demand Committed Savings kW</t>
  </si>
  <si>
    <t>Description</t>
  </si>
  <si>
    <t>D - Door Heater Control</t>
  </si>
  <si>
    <t>EF - Evaporator Fan Control</t>
  </si>
  <si>
    <t>E- Electric Defrost Control</t>
  </si>
  <si>
    <t>RC1</t>
  </si>
  <si>
    <t>RC2</t>
  </si>
  <si>
    <t>RC3</t>
  </si>
  <si>
    <t>RC4</t>
  </si>
  <si>
    <t>Measure Code</t>
  </si>
  <si>
    <t>Type</t>
  </si>
  <si>
    <r>
      <t>Nameplate kW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(Door Heater/Electric Defroster Only)</t>
    </r>
  </si>
  <si>
    <r>
      <t xml:space="preserve">Amps </t>
    </r>
    <r>
      <rPr>
        <sz val="8"/>
        <rFont val="Arial"/>
        <family val="2"/>
      </rPr>
      <t>(Evaporator/cooler only)</t>
    </r>
  </si>
  <si>
    <r>
      <t xml:space="preserve">Volts </t>
    </r>
    <r>
      <rPr>
        <sz val="8"/>
        <rFont val="Arial"/>
        <family val="2"/>
      </rPr>
      <t>(Evaporator/cooler only)</t>
    </r>
  </si>
  <si>
    <r>
      <t xml:space="preserve">Phase </t>
    </r>
    <r>
      <rPr>
        <sz val="8"/>
        <rFont val="Arial"/>
        <family val="2"/>
      </rPr>
      <t>(Evaporator/cooler only)</t>
    </r>
  </si>
  <si>
    <r>
      <t xml:space="preserve">Refrigeration Case Temperature </t>
    </r>
    <r>
      <rPr>
        <sz val="8"/>
        <rFont val="Arial"/>
        <family val="2"/>
      </rPr>
      <t>(Low, Medium, or High)</t>
    </r>
  </si>
  <si>
    <r>
      <t xml:space="preserve">Hours Closed per Day
</t>
    </r>
    <r>
      <rPr>
        <sz val="8"/>
        <rFont val="Arial"/>
        <family val="2"/>
      </rPr>
      <t>(Novelty Cooler Shutoff Only)</t>
    </r>
  </si>
  <si>
    <t>Electric Annual Committed Savings kWh</t>
  </si>
  <si>
    <t>Updated to align with FY19 Protocols</t>
  </si>
  <si>
    <t>Measure Life</t>
  </si>
  <si>
    <t>Added Enhanced Incentive Eligibility Section and Updated for FY20 Program</t>
  </si>
  <si>
    <t>Enhanced Incentive Eligibility</t>
  </si>
  <si>
    <t>RC5</t>
  </si>
  <si>
    <t>RC6</t>
  </si>
  <si>
    <t>RC7</t>
  </si>
  <si>
    <t>RC8</t>
  </si>
  <si>
    <t>RC9</t>
  </si>
  <si>
    <t>FH</t>
  </si>
  <si>
    <t>FS</t>
  </si>
  <si>
    <t>FH - Floating Head Control</t>
  </si>
  <si>
    <t>FS - Floating Suction Control</t>
  </si>
  <si>
    <t>LOW</t>
  </si>
  <si>
    <t>MED/HIGH</t>
  </si>
  <si>
    <t>PA TRM</t>
  </si>
  <si>
    <t>DOE Better Buildings: Maximizing Supermarket Refrigeration System Energy Efficiency, Mitchell &amp; Zogg</t>
  </si>
  <si>
    <r>
      <t xml:space="preserve">System Tons
</t>
    </r>
    <r>
      <rPr>
        <sz val="8"/>
        <rFont val="Arial"/>
        <family val="2"/>
      </rPr>
      <t>(Floating Head/Suction Controls Only)</t>
    </r>
  </si>
  <si>
    <t>kWh/ton</t>
  </si>
  <si>
    <t>Enhanced Incentive per Unit</t>
  </si>
  <si>
    <t>Project in UEZ</t>
  </si>
  <si>
    <t>Project in OZ</t>
  </si>
  <si>
    <t>Municipality</t>
  </si>
  <si>
    <t>K-12 School</t>
  </si>
  <si>
    <t>Incentive amounts below are estimated based on standard program incentives. These values and any additional enhancements will be verified by the Program Manager prior to approval.</t>
  </si>
  <si>
    <t>N- Novely Cooler Control</t>
  </si>
  <si>
    <t>Commercial Air-Cooled Refrigeration System</t>
  </si>
  <si>
    <t>Commercial Evap-Cooled Refrigeration System</t>
  </si>
  <si>
    <t>Process Evap-Cooled Refrigeration System</t>
  </si>
  <si>
    <t>Commercial Refrigeration System</t>
  </si>
  <si>
    <t>Process Refrigeration System</t>
  </si>
  <si>
    <r>
      <t xml:space="preserve">Type
</t>
    </r>
    <r>
      <rPr>
        <sz val="8"/>
        <rFont val="Arial"/>
        <family val="2"/>
      </rPr>
      <t>D - Door Heater Control
E- Electric Defrost Control
EF - Evaporator Fan Control
N- Novely Cooler Control
FH - Floating Head Control
FS - Floating Suction Control</t>
    </r>
  </si>
  <si>
    <t>N/A</t>
  </si>
  <si>
    <t>FY20</t>
  </si>
  <si>
    <t>County</t>
  </si>
  <si>
    <t>Affordable Housing</t>
  </si>
  <si>
    <t>Refrigeration Controls-03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</si>
</sst>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color rgb="FF000000"/>
      <name val="Segoe U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14" fontId="0" fillId="0" borderId="0" xfId="0" applyNumberFormat="1"/>
    <xf numFmtId="0" fontId="2" fillId="0" borderId="0" xfId="0" applyFont="1"/>
    <xf numFmtId="0" fontId="6" fillId="0" borderId="0" xfId="0" applyFont="1"/>
    <xf numFmtId="0" fontId="3" fillId="0" borderId="0" xfId="0" applyFont="1"/>
    <xf numFmtId="0" fontId="2" fillId="5" borderId="1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Protection="1"/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2" fontId="4" fillId="0" borderId="0" xfId="0" applyNumberFormat="1" applyFont="1" applyFill="1" applyBorder="1" applyAlignment="1" applyProtection="1">
      <alignment horizontal="left"/>
    </xf>
    <xf numFmtId="0" fontId="0" fillId="6" borderId="2" xfId="0" applyFill="1" applyBorder="1" applyProtection="1"/>
    <xf numFmtId="0" fontId="0" fillId="6" borderId="3" xfId="0" applyFill="1" applyBorder="1" applyProtection="1"/>
    <xf numFmtId="0" fontId="7" fillId="0" borderId="0" xfId="0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left"/>
    </xf>
    <xf numFmtId="0" fontId="4" fillId="0" borderId="0" xfId="0" applyFont="1" applyProtection="1"/>
    <xf numFmtId="164" fontId="4" fillId="0" borderId="0" xfId="1" applyNumberFormat="1" applyFont="1" applyProtection="1"/>
    <xf numFmtId="0" fontId="0" fillId="0" borderId="0" xfId="0" applyBorder="1" applyAlignment="1" applyProtection="1">
      <alignment horizontal="center"/>
    </xf>
    <xf numFmtId="164" fontId="4" fillId="0" borderId="0" xfId="1" applyNumberFormat="1" applyFont="1" applyBorder="1" applyProtection="1"/>
    <xf numFmtId="14" fontId="4" fillId="7" borderId="4" xfId="0" applyNumberFormat="1" applyFont="1" applyFill="1" applyBorder="1" applyAlignment="1" applyProtection="1">
      <alignment horizontal="left"/>
      <protection locked="0"/>
    </xf>
    <xf numFmtId="44" fontId="8" fillId="6" borderId="1" xfId="2" applyFont="1" applyFill="1" applyBorder="1" applyProtection="1"/>
    <xf numFmtId="39" fontId="8" fillId="6" borderId="1" xfId="2" applyNumberFormat="1" applyFont="1" applyFill="1" applyBorder="1" applyProtection="1"/>
    <xf numFmtId="0" fontId="9" fillId="0" borderId="0" xfId="0" applyFont="1" applyProtection="1"/>
    <xf numFmtId="0" fontId="3" fillId="0" borderId="0" xfId="0" applyFont="1" applyFill="1" applyAlignment="1" applyProtection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6" fontId="1" fillId="3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right"/>
    </xf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 applyProtection="1">
      <alignment horizontal="center" vertical="center"/>
    </xf>
    <xf numFmtId="4" fontId="1" fillId="8" borderId="5" xfId="0" applyNumberFormat="1" applyFont="1" applyFill="1" applyBorder="1" applyAlignment="1" applyProtection="1">
      <alignment horizontal="center" vertical="center"/>
    </xf>
    <xf numFmtId="166" fontId="1" fillId="8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wrapText="1"/>
    </xf>
    <xf numFmtId="2" fontId="0" fillId="0" borderId="0" xfId="0" applyNumberFormat="1"/>
    <xf numFmtId="0" fontId="2" fillId="6" borderId="0" xfId="0" applyFont="1" applyFill="1" applyBorder="1" applyProtection="1"/>
    <xf numFmtId="44" fontId="8" fillId="6" borderId="0" xfId="2" applyFont="1" applyFill="1" applyBorder="1" applyProtection="1"/>
    <xf numFmtId="39" fontId="8" fillId="6" borderId="0" xfId="2" applyNumberFormat="1" applyFont="1" applyFill="1" applyBorder="1" applyProtection="1"/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12" fillId="0" borderId="0" xfId="0" applyFont="1" applyProtection="1">
      <protection locked="0"/>
    </xf>
    <xf numFmtId="0" fontId="0" fillId="0" borderId="0" xfId="0" applyBorder="1" applyProtection="1"/>
    <xf numFmtId="0" fontId="2" fillId="0" borderId="0" xfId="0" applyFont="1" applyBorder="1" applyAlignment="1" applyProtection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Protection="1"/>
    <xf numFmtId="14" fontId="4" fillId="0" borderId="1" xfId="0" applyNumberFormat="1" applyFont="1" applyFill="1" applyBorder="1" applyAlignment="1" applyProtection="1"/>
    <xf numFmtId="0" fontId="13" fillId="0" borderId="0" xfId="0" applyFont="1" applyFill="1" applyBorder="1" applyAlignment="1" applyProtection="1">
      <alignment horizontal="left"/>
    </xf>
    <xf numFmtId="2" fontId="13" fillId="0" borderId="0" xfId="0" applyNumberFormat="1" applyFont="1" applyFill="1" applyBorder="1" applyAlignment="1" applyProtection="1">
      <alignment horizontal="left"/>
    </xf>
    <xf numFmtId="0" fontId="14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4" fillId="7" borderId="6" xfId="0" applyFont="1" applyFill="1" applyBorder="1" applyAlignment="1" applyProtection="1">
      <alignment horizontal="left"/>
      <protection locked="0"/>
    </xf>
    <xf numFmtId="0" fontId="4" fillId="7" borderId="12" xfId="0" applyFont="1" applyFill="1" applyBorder="1" applyAlignment="1" applyProtection="1">
      <alignment horizontal="left"/>
      <protection locked="0"/>
    </xf>
    <xf numFmtId="0" fontId="4" fillId="7" borderId="7" xfId="0" applyFont="1" applyFill="1" applyBorder="1" applyAlignment="1" applyProtection="1">
      <alignment horizontal="left"/>
      <protection locked="0"/>
    </xf>
    <xf numFmtId="0" fontId="2" fillId="6" borderId="5" xfId="0" applyFont="1" applyFill="1" applyBorder="1" applyAlignment="1" applyProtection="1">
      <alignment horizontal="left"/>
    </xf>
    <xf numFmtId="0" fontId="2" fillId="6" borderId="13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center"/>
    </xf>
    <xf numFmtId="0" fontId="2" fillId="6" borderId="10" xfId="0" applyFont="1" applyFill="1" applyBorder="1" applyAlignment="1" applyProtection="1">
      <alignment horizontal="left"/>
    </xf>
    <xf numFmtId="0" fontId="2" fillId="6" borderId="11" xfId="0" applyFont="1" applyFill="1" applyBorder="1" applyAlignment="1" applyProtection="1">
      <alignment horizontal="left"/>
    </xf>
    <xf numFmtId="0" fontId="2" fillId="6" borderId="8" xfId="0" applyFont="1" applyFill="1" applyBorder="1" applyAlignment="1" applyProtection="1">
      <alignment horizontal="left"/>
    </xf>
    <xf numFmtId="0" fontId="2" fillId="6" borderId="9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17" fillId="11" borderId="5" xfId="0" applyFont="1" applyFill="1" applyBorder="1" applyAlignment="1" applyProtection="1">
      <alignment horizontal="left"/>
    </xf>
    <xf numFmtId="0" fontId="17" fillId="11" borderId="13" xfId="0" applyFont="1" applyFill="1" applyBorder="1" applyAlignment="1" applyProtection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4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11" lockText="1"/>
</file>

<file path=xl/ctrlProps/ctrlProp2.xml><?xml version="1.0" encoding="utf-8"?>
<formControlPr xmlns="http://schemas.microsoft.com/office/spreadsheetml/2009/9/main" objectType="CheckBox" fmlaLink="A12" lockText="1"/>
</file>

<file path=xl/ctrlProps/ctrlProp3.xml><?xml version="1.0" encoding="utf-8"?>
<formControlPr xmlns="http://schemas.microsoft.com/office/spreadsheetml/2009/9/main" objectType="CheckBox" fmlaLink="B11" lockText="1"/>
</file>

<file path=xl/ctrlProps/ctrlProp4.xml><?xml version="1.0" encoding="utf-8"?>
<formControlPr xmlns="http://schemas.microsoft.com/office/spreadsheetml/2009/9/main" objectType="CheckBox" fmlaLink="B12" lockText="1"/>
</file>

<file path=xl/ctrlProps/ctrlProp5.xml><?xml version="1.0" encoding="utf-8"?>
<formControlPr xmlns="http://schemas.microsoft.com/office/spreadsheetml/2009/9/main" objectType="CheckBox" fmlaLink="C11" lockText="1"/>
</file>

<file path=xl/ctrlProps/ctrlProp6.xml><?xml version="1.0" encoding="utf-8"?>
<formControlPr xmlns="http://schemas.microsoft.com/office/spreadsheetml/2009/9/main" objectType="CheckBox" fmlaLink="C12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9525</xdr:rowOff>
        </xdr:from>
        <xdr:to>
          <xdr:col>1</xdr:col>
          <xdr:colOff>285750</xdr:colOff>
          <xdr:row>11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9525</xdr:rowOff>
        </xdr:from>
        <xdr:to>
          <xdr:col>1</xdr:col>
          <xdr:colOff>285750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</xdr:row>
          <xdr:rowOff>9525</xdr:rowOff>
        </xdr:from>
        <xdr:to>
          <xdr:col>1</xdr:col>
          <xdr:colOff>1162050</xdr:colOff>
          <xdr:row>11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11</xdr:row>
          <xdr:rowOff>9525</xdr:rowOff>
        </xdr:from>
        <xdr:to>
          <xdr:col>1</xdr:col>
          <xdr:colOff>1162050</xdr:colOff>
          <xdr:row>12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1285875</xdr:colOff>
          <xdr:row>10</xdr:row>
          <xdr:rowOff>9525</xdr:rowOff>
        </xdr:from>
        <xdr:to>
          <xdr:col>2</xdr:col>
          <xdr:colOff>828675</xdr:colOff>
          <xdr:row>11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1276350</xdr:colOff>
          <xdr:row>11</xdr:row>
          <xdr:rowOff>9525</xdr:rowOff>
        </xdr:from>
        <xdr:to>
          <xdr:col>2</xdr:col>
          <xdr:colOff>914400</xdr:colOff>
          <xdr:row>12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Affordable Housing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DESKTOP1\Public\FE_Tech\Reg_Programs\NJCEP\2006%20SmartStart%20Buildings%20July%20and%20After\Revised%20Template%20Set\CRA_Prescriptive%20Lit%20Master%2011-28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Removed"/>
      <sheetName val="Installed"/>
    </sheetNames>
    <sheetDataSet>
      <sheetData sheetId="0"/>
      <sheetData sheetId="1">
        <row r="2">
          <cell r="A2" t="str">
            <v>A.Incandescent 260 - 399 W</v>
          </cell>
        </row>
        <row r="3">
          <cell r="A3" t="str">
            <v>A.T-12 Fluorescent 260 - 399 W</v>
          </cell>
        </row>
        <row r="4">
          <cell r="A4" t="str">
            <v>A.HID fixtures  260 - 399 W</v>
          </cell>
        </row>
        <row r="5">
          <cell r="A5" t="str">
            <v>B.Incandescent 400 W or more</v>
          </cell>
        </row>
        <row r="6">
          <cell r="A6" t="str">
            <v>B.T-12 Fluorescent 400 W or more</v>
          </cell>
        </row>
        <row r="7">
          <cell r="A7" t="str">
            <v>B.HID fixtures  400 W or more</v>
          </cell>
        </row>
      </sheetData>
      <sheetData sheetId="2">
        <row r="78">
          <cell r="A78" t="str">
            <v>A. Existing Facility with Connected Load &lt;=75 kW</v>
          </cell>
        </row>
        <row r="79">
          <cell r="A79" t="str">
            <v>B. Existing Facility Connected Load &gt; 75 kW</v>
          </cell>
        </row>
        <row r="80">
          <cell r="A80" t="str">
            <v>C. New Construction and Major Renovation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39"/>
  <sheetViews>
    <sheetView showGridLines="0" tabSelected="1" zoomScaleNormal="100" workbookViewId="0"/>
  </sheetViews>
  <sheetFormatPr defaultColWidth="9.140625" defaultRowHeight="12.75" x14ac:dyDescent="0.2"/>
  <cols>
    <col min="1" max="1" width="9.7109375" style="7" customWidth="1"/>
    <col min="2" max="2" width="21.28515625" style="7" customWidth="1"/>
    <col min="3" max="3" width="25.42578125" style="7" customWidth="1"/>
    <col min="4" max="4" width="18.28515625" style="7" customWidth="1"/>
    <col min="5" max="5" width="15.7109375" style="7" customWidth="1"/>
    <col min="6" max="6" width="13.7109375" style="7" bestFit="1" customWidth="1"/>
    <col min="7" max="7" width="16.140625" style="7" customWidth="1"/>
    <col min="8" max="9" width="16.140625" style="7" bestFit="1" customWidth="1"/>
    <col min="10" max="10" width="16.140625" style="7" customWidth="1"/>
    <col min="11" max="11" width="12.28515625" style="7" bestFit="1" customWidth="1"/>
    <col min="12" max="12" width="13.42578125" style="7" bestFit="1" customWidth="1"/>
    <col min="13" max="14" width="10.7109375" style="7" customWidth="1"/>
    <col min="15" max="15" width="11.42578125" style="7" customWidth="1"/>
    <col min="16" max="16" width="11.42578125" style="7" hidden="1" customWidth="1"/>
    <col min="17" max="18" width="14.7109375" style="7" customWidth="1"/>
    <col min="19" max="24" width="12.7109375" style="7" hidden="1" customWidth="1"/>
    <col min="25" max="25" width="9.5703125" style="7" hidden="1" customWidth="1"/>
    <col min="26" max="28" width="9.140625" style="7" hidden="1" customWidth="1"/>
    <col min="29" max="16384" width="9.140625" style="7"/>
  </cols>
  <sheetData>
    <row r="1" spans="1:28" s="59" customFormat="1" ht="15.75" x14ac:dyDescent="0.25">
      <c r="A1" s="74" t="s">
        <v>103</v>
      </c>
      <c r="B1" s="75" t="s">
        <v>106</v>
      </c>
      <c r="C1" s="61"/>
      <c r="D1" s="57"/>
      <c r="E1" s="57"/>
      <c r="F1" s="57"/>
      <c r="G1" s="57"/>
      <c r="H1" s="57"/>
      <c r="I1" s="57"/>
      <c r="J1" s="57"/>
      <c r="K1" s="57"/>
      <c r="L1" s="58"/>
      <c r="M1" s="57"/>
      <c r="N1" s="57"/>
      <c r="O1" s="57"/>
      <c r="P1" s="57"/>
    </row>
    <row r="2" spans="1:28" s="59" customFormat="1" ht="18.75" thickBot="1" x14ac:dyDescent="0.3">
      <c r="A2" s="60"/>
      <c r="B2" s="60"/>
      <c r="C2" s="60"/>
      <c r="D2" s="57"/>
      <c r="E2" s="57"/>
      <c r="F2" s="57"/>
      <c r="G2" s="57"/>
      <c r="H2" s="57"/>
      <c r="I2" s="57"/>
      <c r="J2" s="57"/>
      <c r="K2" s="57"/>
      <c r="L2" s="58"/>
      <c r="M2" s="57"/>
      <c r="N2" s="57"/>
      <c r="O2" s="57"/>
      <c r="P2" s="57"/>
    </row>
    <row r="3" spans="1:28" ht="13.5" thickBot="1" x14ac:dyDescent="0.25">
      <c r="A3" s="8" t="s">
        <v>33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9"/>
      <c r="O3" s="70" t="s">
        <v>39</v>
      </c>
      <c r="P3" s="71"/>
      <c r="Q3" s="71"/>
      <c r="R3" s="11">
        <f>SUM(M15:M39)</f>
        <v>0</v>
      </c>
      <c r="T3" s="6"/>
    </row>
    <row r="4" spans="1:28" ht="13.5" thickBot="1" x14ac:dyDescent="0.25">
      <c r="A4" s="9" t="s">
        <v>0</v>
      </c>
      <c r="B4" s="62"/>
      <c r="C4" s="63"/>
      <c r="D4" s="63"/>
      <c r="E4" s="64"/>
      <c r="F4" s="9" t="s">
        <v>1</v>
      </c>
      <c r="G4" s="62"/>
      <c r="H4" s="63"/>
      <c r="I4" s="63"/>
      <c r="J4" s="63"/>
      <c r="K4" s="63"/>
      <c r="L4" s="63"/>
      <c r="M4" s="64"/>
      <c r="O4" s="68" t="s">
        <v>40</v>
      </c>
      <c r="P4" s="69"/>
      <c r="Q4" s="69"/>
      <c r="R4" s="12">
        <f>SUM(N15:N39)</f>
        <v>0</v>
      </c>
      <c r="T4" s="6"/>
    </row>
    <row r="5" spans="1:28" ht="13.5" thickBot="1" x14ac:dyDescent="0.25">
      <c r="A5" s="9" t="s">
        <v>34</v>
      </c>
      <c r="B5" s="62"/>
      <c r="C5" s="63"/>
      <c r="D5" s="63"/>
      <c r="E5" s="64"/>
      <c r="F5" s="9" t="s">
        <v>2</v>
      </c>
      <c r="G5" s="19"/>
      <c r="H5" s="9"/>
      <c r="I5" s="9"/>
      <c r="J5" s="9"/>
      <c r="K5" s="9"/>
      <c r="L5" s="10"/>
      <c r="M5" s="9"/>
      <c r="O5" s="9"/>
      <c r="P5" s="9"/>
      <c r="T5" s="6"/>
    </row>
    <row r="6" spans="1:28" ht="13.5" thickBot="1" x14ac:dyDescent="0.25">
      <c r="A6" s="9" t="s">
        <v>36</v>
      </c>
      <c r="B6" s="62"/>
      <c r="C6" s="63"/>
      <c r="D6" s="63"/>
      <c r="E6" s="64"/>
      <c r="F6" s="9"/>
      <c r="G6" s="9"/>
      <c r="H6" s="9"/>
      <c r="I6" s="9"/>
      <c r="J6" s="9"/>
      <c r="K6" s="9"/>
      <c r="L6" s="10"/>
      <c r="M6" s="9"/>
      <c r="O6" s="9"/>
      <c r="P6" s="9"/>
      <c r="W6" s="72" t="s">
        <v>50</v>
      </c>
      <c r="X6" s="72"/>
      <c r="Y6" s="72"/>
      <c r="Z6" s="72" t="s">
        <v>51</v>
      </c>
      <c r="AA6" s="72"/>
      <c r="AB6" s="72"/>
    </row>
    <row r="7" spans="1:28" ht="16.5" thickBot="1" x14ac:dyDescent="0.3">
      <c r="A7" s="8" t="s">
        <v>35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  <c r="M7" s="13"/>
      <c r="O7" s="13"/>
      <c r="P7" s="13"/>
      <c r="T7" s="6"/>
      <c r="W7" s="73"/>
      <c r="X7" s="73"/>
      <c r="Y7" s="73"/>
      <c r="Z7" s="73"/>
      <c r="AA7" s="73"/>
      <c r="AB7" s="73"/>
    </row>
    <row r="8" spans="1:28" ht="13.5" thickBot="1" x14ac:dyDescent="0.25">
      <c r="A8" s="15" t="s">
        <v>0</v>
      </c>
      <c r="B8" s="62"/>
      <c r="C8" s="63"/>
      <c r="D8" s="64"/>
      <c r="F8" s="16" t="s">
        <v>1</v>
      </c>
      <c r="G8" s="62"/>
      <c r="H8" s="63"/>
      <c r="I8" s="63"/>
      <c r="J8" s="63"/>
      <c r="K8" s="63"/>
      <c r="L8" s="63"/>
      <c r="M8" s="64"/>
      <c r="O8" s="17"/>
      <c r="P8" s="17"/>
      <c r="T8" s="6"/>
      <c r="U8" s="23"/>
      <c r="V8" s="23"/>
      <c r="W8" s="73"/>
      <c r="X8" s="73"/>
      <c r="Y8" s="73"/>
      <c r="Z8" s="73"/>
      <c r="AA8" s="73"/>
      <c r="AB8" s="73"/>
    </row>
    <row r="9" spans="1:28" ht="13.5" thickBot="1" x14ac:dyDescent="0.25">
      <c r="A9" s="15" t="s">
        <v>36</v>
      </c>
      <c r="B9" s="62"/>
      <c r="C9" s="63"/>
      <c r="D9" s="64"/>
      <c r="E9" s="15" t="s">
        <v>37</v>
      </c>
      <c r="F9" s="18" t="s">
        <v>38</v>
      </c>
      <c r="G9" s="62"/>
      <c r="H9" s="64"/>
      <c r="I9" s="17"/>
      <c r="J9" s="17"/>
      <c r="K9" s="17"/>
      <c r="L9" s="17"/>
      <c r="M9" s="17"/>
      <c r="O9" s="17"/>
      <c r="P9" s="17"/>
      <c r="T9" s="6"/>
      <c r="U9" s="6"/>
      <c r="V9" s="6"/>
      <c r="W9" s="73"/>
      <c r="X9" s="73"/>
      <c r="Y9" s="73"/>
      <c r="Z9" s="73"/>
      <c r="AA9" s="73"/>
      <c r="AB9" s="73"/>
    </row>
    <row r="10" spans="1:28" ht="16.5" hidden="1" thickBot="1" x14ac:dyDescent="0.3">
      <c r="A10" s="8" t="s">
        <v>73</v>
      </c>
      <c r="B10" s="13"/>
      <c r="C10" s="13"/>
      <c r="O10" s="45"/>
      <c r="P10" s="45"/>
      <c r="Q10" s="46"/>
      <c r="R10" s="46"/>
      <c r="S10" s="34" t="s">
        <v>49</v>
      </c>
      <c r="T10" s="62"/>
      <c r="U10" s="64"/>
      <c r="V10" s="47"/>
      <c r="W10" s="73"/>
      <c r="X10" s="73"/>
      <c r="Y10" s="73"/>
      <c r="Z10" s="73"/>
      <c r="AA10" s="73"/>
      <c r="AB10" s="73"/>
    </row>
    <row r="11" spans="1:28" hidden="1" x14ac:dyDescent="0.2">
      <c r="A11" s="48" t="b">
        <v>0</v>
      </c>
      <c r="B11" s="49" t="b">
        <v>0</v>
      </c>
      <c r="C11" s="49" t="b">
        <v>0</v>
      </c>
      <c r="O11" s="45"/>
      <c r="P11" s="45"/>
      <c r="Q11" s="46"/>
      <c r="R11" s="46"/>
      <c r="S11" s="47"/>
      <c r="T11" s="47"/>
      <c r="U11" s="47"/>
      <c r="V11" s="47"/>
      <c r="W11" s="47"/>
      <c r="X11" s="47"/>
    </row>
    <row r="12" spans="1:28" hidden="1" x14ac:dyDescent="0.2">
      <c r="A12" s="48" t="b">
        <v>0</v>
      </c>
      <c r="B12" s="50" t="b">
        <v>0</v>
      </c>
      <c r="C12" s="49" t="b">
        <v>0</v>
      </c>
      <c r="O12" s="45"/>
      <c r="P12" s="45"/>
      <c r="Q12" s="46"/>
      <c r="R12" s="46"/>
      <c r="S12" s="47"/>
      <c r="T12" s="47"/>
      <c r="U12" s="47"/>
      <c r="V12" s="47"/>
      <c r="W12" s="47"/>
      <c r="X12" s="47"/>
      <c r="Y12" s="56"/>
      <c r="Z12" s="56" t="s">
        <v>2</v>
      </c>
      <c r="AA12" s="67" t="s">
        <v>3</v>
      </c>
      <c r="AB12" s="67"/>
    </row>
    <row r="13" spans="1:28" x14ac:dyDescent="0.2">
      <c r="A13" s="51"/>
      <c r="B13" s="52" t="s">
        <v>94</v>
      </c>
      <c r="C13" s="52"/>
      <c r="O13" s="65" t="s">
        <v>41</v>
      </c>
      <c r="P13" s="66"/>
      <c r="Q13" s="20">
        <f t="shared" ref="Q13:X13" si="0">SUM(Q15:Q39)</f>
        <v>0</v>
      </c>
      <c r="R13" s="20">
        <f t="shared" si="0"/>
        <v>0</v>
      </c>
      <c r="S13" s="21">
        <f t="shared" si="0"/>
        <v>0</v>
      </c>
      <c r="T13" s="21">
        <f t="shared" si="0"/>
        <v>0</v>
      </c>
      <c r="U13" s="21">
        <f t="shared" si="0"/>
        <v>0</v>
      </c>
      <c r="V13" s="21">
        <f t="shared" si="0"/>
        <v>0</v>
      </c>
      <c r="W13" s="21">
        <f t="shared" si="0"/>
        <v>0</v>
      </c>
      <c r="X13" s="21">
        <f t="shared" si="0"/>
        <v>0</v>
      </c>
      <c r="Y13" s="55"/>
      <c r="Z13" s="55"/>
      <c r="AA13" s="55"/>
      <c r="AB13" s="55"/>
    </row>
    <row r="14" spans="1:28" ht="80.25" x14ac:dyDescent="0.2">
      <c r="A14" s="5" t="s">
        <v>61</v>
      </c>
      <c r="B14" s="5" t="s">
        <v>101</v>
      </c>
      <c r="C14" s="5" t="s">
        <v>34</v>
      </c>
      <c r="D14" s="5" t="s">
        <v>9</v>
      </c>
      <c r="E14" s="5" t="s">
        <v>10</v>
      </c>
      <c r="F14" s="5" t="s">
        <v>63</v>
      </c>
      <c r="G14" s="5" t="s">
        <v>64</v>
      </c>
      <c r="H14" s="5" t="s">
        <v>65</v>
      </c>
      <c r="I14" s="5" t="s">
        <v>66</v>
      </c>
      <c r="J14" s="5" t="s">
        <v>87</v>
      </c>
      <c r="K14" s="5" t="s">
        <v>67</v>
      </c>
      <c r="L14" s="5" t="s">
        <v>68</v>
      </c>
      <c r="M14" s="5" t="s">
        <v>26</v>
      </c>
      <c r="N14" s="5" t="s">
        <v>25</v>
      </c>
      <c r="O14" s="5" t="s">
        <v>42</v>
      </c>
      <c r="P14" s="5" t="s">
        <v>89</v>
      </c>
      <c r="Q14" s="5" t="s">
        <v>27</v>
      </c>
      <c r="R14" s="5" t="s">
        <v>28</v>
      </c>
      <c r="S14" s="5" t="s">
        <v>52</v>
      </c>
      <c r="T14" s="5" t="s">
        <v>29</v>
      </c>
      <c r="U14" s="5" t="s">
        <v>69</v>
      </c>
      <c r="V14" s="5" t="s">
        <v>30</v>
      </c>
      <c r="W14" s="5" t="s">
        <v>32</v>
      </c>
      <c r="X14" s="5" t="s">
        <v>31</v>
      </c>
      <c r="Y14" s="43" t="s">
        <v>5</v>
      </c>
      <c r="Z14" s="43" t="s">
        <v>4</v>
      </c>
      <c r="AA14" s="43" t="s">
        <v>6</v>
      </c>
      <c r="AB14" s="43" t="s">
        <v>7</v>
      </c>
    </row>
    <row r="15" spans="1:28" s="22" customFormat="1" ht="14.25" x14ac:dyDescent="0.2">
      <c r="A15" s="26"/>
      <c r="B15" s="29" t="str">
        <f t="shared" ref="B15:B39" si="1">IF(A15="","",VLOOKUP(A15,MeasureCode_Lookup,2,FALSE))</f>
        <v/>
      </c>
      <c r="C15" s="29" t="str">
        <f t="shared" ref="C15:C39" si="2">IF(A15="","",VLOOKUP(A15,MeasureCode_Lookup,4,FALSE))</f>
        <v/>
      </c>
      <c r="D15" s="30"/>
      <c r="E15" s="30"/>
      <c r="F15" s="31"/>
      <c r="G15" s="33"/>
      <c r="H15" s="33"/>
      <c r="I15" s="27"/>
      <c r="J15" s="33"/>
      <c r="K15" s="26"/>
      <c r="L15" s="26"/>
      <c r="M15" s="27"/>
      <c r="N15" s="27"/>
      <c r="O15" s="32">
        <f>IF(B15="",0,IF(B15="FH",75*J15,IF(B15="FS",50*J15,IF(B15="EF",75,50))))</f>
        <v>0</v>
      </c>
      <c r="P15" s="32">
        <f>IF(OR($A$11=TRUE,$A$12=TRUE,$B$11=TRUE,$B$12=TRUE,$C$11=TRUE,$C$12=TRUE)=TRUE,O15,0)</f>
        <v>0</v>
      </c>
      <c r="Q15" s="42">
        <f>M15*(O15+P15)</f>
        <v>0</v>
      </c>
      <c r="R15" s="42">
        <f>N15*(O15+P15)</f>
        <v>0</v>
      </c>
      <c r="S15" s="40">
        <f t="shared" ref="S15" si="3">kwsavings(F15,G15,H15,I15,J15,B15,K15)*M15</f>
        <v>0</v>
      </c>
      <c r="T15" s="40">
        <f t="shared" ref="T15" si="4">kwsavings(F15,G15,H15,I15,J15,B15,K15)*N15</f>
        <v>0</v>
      </c>
      <c r="U15" s="40">
        <f>kWhSAvings(F15,G15,H15,I15,J15,B15,K15,L15)*M15</f>
        <v>0</v>
      </c>
      <c r="V15" s="40">
        <f t="shared" ref="V15" si="5">kWhSAvings(F15,G15,H15,I15,J15,B15,K15,L15)*N15</f>
        <v>0</v>
      </c>
      <c r="W15" s="41">
        <f t="shared" ref="W15:W39" si="6">IF(A15="",0,U15*VLOOKUP(A15,MeasureCode_Lookup,5,FALSE))</f>
        <v>0</v>
      </c>
      <c r="X15" s="41">
        <f t="shared" ref="X15:X39" si="7">IF(A15="",0,V15*VLOOKUP(A15,MeasureCode_Lookup,5,FALSE))</f>
        <v>0</v>
      </c>
      <c r="Y15" s="28"/>
      <c r="Z15" s="28"/>
      <c r="AA15" s="28"/>
      <c r="AB15" s="28"/>
    </row>
    <row r="16" spans="1:28" s="22" customFormat="1" ht="14.25" x14ac:dyDescent="0.2">
      <c r="A16" s="26"/>
      <c r="B16" s="29" t="str">
        <f t="shared" si="1"/>
        <v/>
      </c>
      <c r="C16" s="29" t="str">
        <f t="shared" si="2"/>
        <v/>
      </c>
      <c r="D16" s="30"/>
      <c r="E16" s="30"/>
      <c r="F16" s="31"/>
      <c r="G16" s="33"/>
      <c r="H16" s="33"/>
      <c r="I16" s="27"/>
      <c r="J16" s="33"/>
      <c r="K16" s="26"/>
      <c r="L16" s="26"/>
      <c r="M16" s="27"/>
      <c r="N16" s="27"/>
      <c r="O16" s="32">
        <f t="shared" ref="O16:O39" si="8">IF(B16="",0,IF(B16="FH",75*J16,IF(B16="FS",50*J16,IF(B16="EF",75,50))))</f>
        <v>0</v>
      </c>
      <c r="P16" s="32">
        <f t="shared" ref="P16:P39" si="9">IF(OR($A$11=TRUE,$A$12=TRUE,$B$11=TRUE,$B$12=TRUE,$C$11=TRUE,$C$12=TRUE)=TRUE,O16,0)</f>
        <v>0</v>
      </c>
      <c r="Q16" s="42">
        <f t="shared" ref="Q16:Q39" si="10">M16*(O16+P16)</f>
        <v>0</v>
      </c>
      <c r="R16" s="42">
        <f t="shared" ref="R16:R39" si="11">N16*(O16+P16)</f>
        <v>0</v>
      </c>
      <c r="S16" s="40">
        <f t="shared" ref="S16:S39" si="12">kwsavings(F16,G16,H16,I16,J16,B16,K16)*M16</f>
        <v>0</v>
      </c>
      <c r="T16" s="40">
        <f t="shared" ref="T16:T39" si="13">kwsavings(F16,G16,H16,I16,J16,B16,K16)*N16</f>
        <v>0</v>
      </c>
      <c r="U16" s="40">
        <f t="shared" ref="U16:U39" si="14">kWhSAvings(F16,G16,H16,I16,J16,B16,K16,L16)*M16</f>
        <v>0</v>
      </c>
      <c r="V16" s="40">
        <f t="shared" ref="V16:V39" si="15">kWhSAvings(F16,G16,H16,I16,J16,B16,K16,L16)*N16</f>
        <v>0</v>
      </c>
      <c r="W16" s="41">
        <f t="shared" si="6"/>
        <v>0</v>
      </c>
      <c r="X16" s="41">
        <f t="shared" si="7"/>
        <v>0</v>
      </c>
      <c r="Y16" s="28"/>
      <c r="Z16" s="28"/>
      <c r="AA16" s="28"/>
      <c r="AB16" s="28"/>
    </row>
    <row r="17" spans="1:28" s="22" customFormat="1" ht="14.25" x14ac:dyDescent="0.2">
      <c r="A17" s="26"/>
      <c r="B17" s="29" t="str">
        <f t="shared" si="1"/>
        <v/>
      </c>
      <c r="C17" s="29" t="str">
        <f t="shared" si="2"/>
        <v/>
      </c>
      <c r="D17" s="30"/>
      <c r="E17" s="30"/>
      <c r="F17" s="31"/>
      <c r="G17" s="33"/>
      <c r="H17" s="33"/>
      <c r="I17" s="27"/>
      <c r="J17" s="33"/>
      <c r="K17" s="26"/>
      <c r="L17" s="26"/>
      <c r="M17" s="27"/>
      <c r="N17" s="27"/>
      <c r="O17" s="32">
        <f t="shared" si="8"/>
        <v>0</v>
      </c>
      <c r="P17" s="32">
        <f t="shared" si="9"/>
        <v>0</v>
      </c>
      <c r="Q17" s="42">
        <f t="shared" si="10"/>
        <v>0</v>
      </c>
      <c r="R17" s="42">
        <f t="shared" si="11"/>
        <v>0</v>
      </c>
      <c r="S17" s="40">
        <f t="shared" si="12"/>
        <v>0</v>
      </c>
      <c r="T17" s="40">
        <f t="shared" si="13"/>
        <v>0</v>
      </c>
      <c r="U17" s="40">
        <f t="shared" si="14"/>
        <v>0</v>
      </c>
      <c r="V17" s="40">
        <f t="shared" si="15"/>
        <v>0</v>
      </c>
      <c r="W17" s="41">
        <f t="shared" si="6"/>
        <v>0</v>
      </c>
      <c r="X17" s="41">
        <f t="shared" si="7"/>
        <v>0</v>
      </c>
      <c r="Y17" s="28"/>
      <c r="Z17" s="28"/>
      <c r="AA17" s="28"/>
      <c r="AB17" s="28"/>
    </row>
    <row r="18" spans="1:28" s="22" customFormat="1" ht="14.25" x14ac:dyDescent="0.2">
      <c r="A18" s="26"/>
      <c r="B18" s="29" t="str">
        <f t="shared" si="1"/>
        <v/>
      </c>
      <c r="C18" s="29" t="str">
        <f t="shared" si="2"/>
        <v/>
      </c>
      <c r="D18" s="30"/>
      <c r="E18" s="30"/>
      <c r="F18" s="31"/>
      <c r="G18" s="33"/>
      <c r="H18" s="33"/>
      <c r="I18" s="27"/>
      <c r="J18" s="33"/>
      <c r="K18" s="26"/>
      <c r="L18" s="26"/>
      <c r="M18" s="27"/>
      <c r="N18" s="27"/>
      <c r="O18" s="32">
        <f t="shared" si="8"/>
        <v>0</v>
      </c>
      <c r="P18" s="32">
        <f t="shared" si="9"/>
        <v>0</v>
      </c>
      <c r="Q18" s="42">
        <f t="shared" si="10"/>
        <v>0</v>
      </c>
      <c r="R18" s="42">
        <f t="shared" si="11"/>
        <v>0</v>
      </c>
      <c r="S18" s="40">
        <f t="shared" si="12"/>
        <v>0</v>
      </c>
      <c r="T18" s="40">
        <f t="shared" si="13"/>
        <v>0</v>
      </c>
      <c r="U18" s="40">
        <f t="shared" si="14"/>
        <v>0</v>
      </c>
      <c r="V18" s="40">
        <f t="shared" si="15"/>
        <v>0</v>
      </c>
      <c r="W18" s="41">
        <f t="shared" si="6"/>
        <v>0</v>
      </c>
      <c r="X18" s="41">
        <f t="shared" si="7"/>
        <v>0</v>
      </c>
      <c r="Y18" s="28"/>
      <c r="Z18" s="28"/>
      <c r="AA18" s="28"/>
      <c r="AB18" s="28"/>
    </row>
    <row r="19" spans="1:28" s="22" customFormat="1" ht="14.25" x14ac:dyDescent="0.2">
      <c r="A19" s="26"/>
      <c r="B19" s="29" t="str">
        <f t="shared" si="1"/>
        <v/>
      </c>
      <c r="C19" s="29" t="str">
        <f t="shared" si="2"/>
        <v/>
      </c>
      <c r="D19" s="30"/>
      <c r="E19" s="30"/>
      <c r="F19" s="31"/>
      <c r="G19" s="33"/>
      <c r="H19" s="33"/>
      <c r="I19" s="27"/>
      <c r="J19" s="33"/>
      <c r="K19" s="26"/>
      <c r="L19" s="26"/>
      <c r="M19" s="27"/>
      <c r="N19" s="27"/>
      <c r="O19" s="32">
        <f t="shared" si="8"/>
        <v>0</v>
      </c>
      <c r="P19" s="32">
        <f t="shared" si="9"/>
        <v>0</v>
      </c>
      <c r="Q19" s="42">
        <f t="shared" si="10"/>
        <v>0</v>
      </c>
      <c r="R19" s="42">
        <f t="shared" si="11"/>
        <v>0</v>
      </c>
      <c r="S19" s="40">
        <f t="shared" si="12"/>
        <v>0</v>
      </c>
      <c r="T19" s="40">
        <f t="shared" si="13"/>
        <v>0</v>
      </c>
      <c r="U19" s="40">
        <f t="shared" si="14"/>
        <v>0</v>
      </c>
      <c r="V19" s="40">
        <f t="shared" si="15"/>
        <v>0</v>
      </c>
      <c r="W19" s="41">
        <f t="shared" si="6"/>
        <v>0</v>
      </c>
      <c r="X19" s="41">
        <f t="shared" si="7"/>
        <v>0</v>
      </c>
      <c r="Y19" s="28"/>
      <c r="Z19" s="28"/>
      <c r="AA19" s="28"/>
      <c r="AB19" s="28"/>
    </row>
    <row r="20" spans="1:28" s="22" customFormat="1" ht="14.25" x14ac:dyDescent="0.2">
      <c r="A20" s="26"/>
      <c r="B20" s="29" t="str">
        <f t="shared" si="1"/>
        <v/>
      </c>
      <c r="C20" s="29" t="str">
        <f t="shared" si="2"/>
        <v/>
      </c>
      <c r="D20" s="30"/>
      <c r="E20" s="30"/>
      <c r="F20" s="31"/>
      <c r="G20" s="33"/>
      <c r="H20" s="33"/>
      <c r="I20" s="27"/>
      <c r="J20" s="33"/>
      <c r="K20" s="26"/>
      <c r="L20" s="26"/>
      <c r="M20" s="27"/>
      <c r="N20" s="27"/>
      <c r="O20" s="32">
        <f t="shared" si="8"/>
        <v>0</v>
      </c>
      <c r="P20" s="32">
        <f t="shared" si="9"/>
        <v>0</v>
      </c>
      <c r="Q20" s="42">
        <f t="shared" si="10"/>
        <v>0</v>
      </c>
      <c r="R20" s="42">
        <f t="shared" si="11"/>
        <v>0</v>
      </c>
      <c r="S20" s="40">
        <f t="shared" si="12"/>
        <v>0</v>
      </c>
      <c r="T20" s="40">
        <f t="shared" si="13"/>
        <v>0</v>
      </c>
      <c r="U20" s="40">
        <f t="shared" si="14"/>
        <v>0</v>
      </c>
      <c r="V20" s="40">
        <f t="shared" si="15"/>
        <v>0</v>
      </c>
      <c r="W20" s="41">
        <f t="shared" si="6"/>
        <v>0</v>
      </c>
      <c r="X20" s="41">
        <f t="shared" si="7"/>
        <v>0</v>
      </c>
      <c r="Y20" s="28"/>
      <c r="Z20" s="28"/>
      <c r="AA20" s="28"/>
      <c r="AB20" s="28"/>
    </row>
    <row r="21" spans="1:28" s="22" customFormat="1" ht="14.25" x14ac:dyDescent="0.2">
      <c r="A21" s="26"/>
      <c r="B21" s="29" t="str">
        <f t="shared" si="1"/>
        <v/>
      </c>
      <c r="C21" s="29" t="str">
        <f t="shared" si="2"/>
        <v/>
      </c>
      <c r="D21" s="30"/>
      <c r="E21" s="30"/>
      <c r="F21" s="31"/>
      <c r="G21" s="33"/>
      <c r="H21" s="33"/>
      <c r="I21" s="27"/>
      <c r="J21" s="33"/>
      <c r="K21" s="26"/>
      <c r="L21" s="26"/>
      <c r="M21" s="27"/>
      <c r="N21" s="27"/>
      <c r="O21" s="32">
        <f t="shared" si="8"/>
        <v>0</v>
      </c>
      <c r="P21" s="32">
        <f t="shared" si="9"/>
        <v>0</v>
      </c>
      <c r="Q21" s="42">
        <f t="shared" si="10"/>
        <v>0</v>
      </c>
      <c r="R21" s="42">
        <f t="shared" si="11"/>
        <v>0</v>
      </c>
      <c r="S21" s="40">
        <f t="shared" si="12"/>
        <v>0</v>
      </c>
      <c r="T21" s="40">
        <f t="shared" si="13"/>
        <v>0</v>
      </c>
      <c r="U21" s="40">
        <f t="shared" si="14"/>
        <v>0</v>
      </c>
      <c r="V21" s="40">
        <f t="shared" si="15"/>
        <v>0</v>
      </c>
      <c r="W21" s="41">
        <f t="shared" si="6"/>
        <v>0</v>
      </c>
      <c r="X21" s="41">
        <f t="shared" si="7"/>
        <v>0</v>
      </c>
      <c r="Y21" s="28"/>
      <c r="Z21" s="28"/>
      <c r="AA21" s="28"/>
      <c r="AB21" s="28"/>
    </row>
    <row r="22" spans="1:28" s="22" customFormat="1" ht="14.25" x14ac:dyDescent="0.2">
      <c r="A22" s="26"/>
      <c r="B22" s="29" t="str">
        <f t="shared" si="1"/>
        <v/>
      </c>
      <c r="C22" s="29" t="str">
        <f t="shared" si="2"/>
        <v/>
      </c>
      <c r="D22" s="30"/>
      <c r="E22" s="30"/>
      <c r="F22" s="31"/>
      <c r="G22" s="33"/>
      <c r="H22" s="33"/>
      <c r="I22" s="27"/>
      <c r="J22" s="33"/>
      <c r="K22" s="26"/>
      <c r="L22" s="26"/>
      <c r="M22" s="27"/>
      <c r="N22" s="27"/>
      <c r="O22" s="32">
        <f t="shared" si="8"/>
        <v>0</v>
      </c>
      <c r="P22" s="32">
        <f t="shared" si="9"/>
        <v>0</v>
      </c>
      <c r="Q22" s="42">
        <f t="shared" si="10"/>
        <v>0</v>
      </c>
      <c r="R22" s="42">
        <f t="shared" si="11"/>
        <v>0</v>
      </c>
      <c r="S22" s="40">
        <f t="shared" si="12"/>
        <v>0</v>
      </c>
      <c r="T22" s="40">
        <f t="shared" si="13"/>
        <v>0</v>
      </c>
      <c r="U22" s="40">
        <f t="shared" si="14"/>
        <v>0</v>
      </c>
      <c r="V22" s="40">
        <f t="shared" si="15"/>
        <v>0</v>
      </c>
      <c r="W22" s="41">
        <f t="shared" si="6"/>
        <v>0</v>
      </c>
      <c r="X22" s="41">
        <f t="shared" si="7"/>
        <v>0</v>
      </c>
      <c r="Y22" s="28"/>
      <c r="Z22" s="28"/>
      <c r="AA22" s="28"/>
      <c r="AB22" s="28"/>
    </row>
    <row r="23" spans="1:28" s="22" customFormat="1" ht="14.25" x14ac:dyDescent="0.2">
      <c r="A23" s="26"/>
      <c r="B23" s="29" t="str">
        <f t="shared" si="1"/>
        <v/>
      </c>
      <c r="C23" s="29" t="str">
        <f t="shared" si="2"/>
        <v/>
      </c>
      <c r="D23" s="30"/>
      <c r="E23" s="30"/>
      <c r="F23" s="31"/>
      <c r="G23" s="33"/>
      <c r="H23" s="33"/>
      <c r="I23" s="27"/>
      <c r="J23" s="33"/>
      <c r="K23" s="26"/>
      <c r="L23" s="26"/>
      <c r="M23" s="27"/>
      <c r="N23" s="27"/>
      <c r="O23" s="32">
        <f t="shared" si="8"/>
        <v>0</v>
      </c>
      <c r="P23" s="32">
        <f t="shared" si="9"/>
        <v>0</v>
      </c>
      <c r="Q23" s="42">
        <f t="shared" si="10"/>
        <v>0</v>
      </c>
      <c r="R23" s="42">
        <f t="shared" si="11"/>
        <v>0</v>
      </c>
      <c r="S23" s="40">
        <f t="shared" si="12"/>
        <v>0</v>
      </c>
      <c r="T23" s="40">
        <f t="shared" si="13"/>
        <v>0</v>
      </c>
      <c r="U23" s="40">
        <f t="shared" si="14"/>
        <v>0</v>
      </c>
      <c r="V23" s="40">
        <f t="shared" si="15"/>
        <v>0</v>
      </c>
      <c r="W23" s="41">
        <f t="shared" si="6"/>
        <v>0</v>
      </c>
      <c r="X23" s="41">
        <f t="shared" si="7"/>
        <v>0</v>
      </c>
      <c r="Y23" s="28"/>
      <c r="Z23" s="28"/>
      <c r="AA23" s="28"/>
      <c r="AB23" s="28"/>
    </row>
    <row r="24" spans="1:28" s="22" customFormat="1" ht="14.25" x14ac:dyDescent="0.2">
      <c r="A24" s="26"/>
      <c r="B24" s="29" t="str">
        <f t="shared" si="1"/>
        <v/>
      </c>
      <c r="C24" s="29" t="str">
        <f t="shared" si="2"/>
        <v/>
      </c>
      <c r="D24" s="30"/>
      <c r="E24" s="30"/>
      <c r="F24" s="31"/>
      <c r="G24" s="33"/>
      <c r="H24" s="33"/>
      <c r="I24" s="27"/>
      <c r="J24" s="33"/>
      <c r="K24" s="26"/>
      <c r="L24" s="26"/>
      <c r="M24" s="27"/>
      <c r="N24" s="27"/>
      <c r="O24" s="32">
        <f t="shared" si="8"/>
        <v>0</v>
      </c>
      <c r="P24" s="32">
        <f t="shared" si="9"/>
        <v>0</v>
      </c>
      <c r="Q24" s="42">
        <f t="shared" si="10"/>
        <v>0</v>
      </c>
      <c r="R24" s="42">
        <f t="shared" si="11"/>
        <v>0</v>
      </c>
      <c r="S24" s="40">
        <f t="shared" si="12"/>
        <v>0</v>
      </c>
      <c r="T24" s="40">
        <f t="shared" si="13"/>
        <v>0</v>
      </c>
      <c r="U24" s="40">
        <f t="shared" si="14"/>
        <v>0</v>
      </c>
      <c r="V24" s="40">
        <f t="shared" si="15"/>
        <v>0</v>
      </c>
      <c r="W24" s="41">
        <f t="shared" si="6"/>
        <v>0</v>
      </c>
      <c r="X24" s="41">
        <f t="shared" si="7"/>
        <v>0</v>
      </c>
      <c r="Y24" s="28"/>
      <c r="Z24" s="28"/>
      <c r="AA24" s="28"/>
      <c r="AB24" s="28"/>
    </row>
    <row r="25" spans="1:28" s="22" customFormat="1" ht="14.25" x14ac:dyDescent="0.2">
      <c r="A25" s="26"/>
      <c r="B25" s="29" t="str">
        <f t="shared" si="1"/>
        <v/>
      </c>
      <c r="C25" s="29" t="str">
        <f t="shared" si="2"/>
        <v/>
      </c>
      <c r="D25" s="30"/>
      <c r="E25" s="30"/>
      <c r="F25" s="31"/>
      <c r="G25" s="33"/>
      <c r="H25" s="33"/>
      <c r="I25" s="27"/>
      <c r="J25" s="33"/>
      <c r="K25" s="26"/>
      <c r="L25" s="26"/>
      <c r="M25" s="27"/>
      <c r="N25" s="27"/>
      <c r="O25" s="32">
        <f t="shared" si="8"/>
        <v>0</v>
      </c>
      <c r="P25" s="32">
        <f t="shared" si="9"/>
        <v>0</v>
      </c>
      <c r="Q25" s="42">
        <f t="shared" si="10"/>
        <v>0</v>
      </c>
      <c r="R25" s="42">
        <f t="shared" si="11"/>
        <v>0</v>
      </c>
      <c r="S25" s="40">
        <f t="shared" si="12"/>
        <v>0</v>
      </c>
      <c r="T25" s="40">
        <f t="shared" si="13"/>
        <v>0</v>
      </c>
      <c r="U25" s="40">
        <f t="shared" si="14"/>
        <v>0</v>
      </c>
      <c r="V25" s="40">
        <f t="shared" si="15"/>
        <v>0</v>
      </c>
      <c r="W25" s="41">
        <f t="shared" si="6"/>
        <v>0</v>
      </c>
      <c r="X25" s="41">
        <f t="shared" si="7"/>
        <v>0</v>
      </c>
      <c r="Y25" s="28"/>
      <c r="Z25" s="28"/>
      <c r="AA25" s="28"/>
      <c r="AB25" s="28"/>
    </row>
    <row r="26" spans="1:28" s="22" customFormat="1" ht="14.25" x14ac:dyDescent="0.2">
      <c r="A26" s="26"/>
      <c r="B26" s="29" t="str">
        <f t="shared" si="1"/>
        <v/>
      </c>
      <c r="C26" s="29" t="str">
        <f t="shared" si="2"/>
        <v/>
      </c>
      <c r="D26" s="30"/>
      <c r="E26" s="30"/>
      <c r="F26" s="31"/>
      <c r="G26" s="33"/>
      <c r="H26" s="33"/>
      <c r="I26" s="27"/>
      <c r="J26" s="33"/>
      <c r="K26" s="26"/>
      <c r="L26" s="26"/>
      <c r="M26" s="27"/>
      <c r="N26" s="27"/>
      <c r="O26" s="32">
        <f t="shared" si="8"/>
        <v>0</v>
      </c>
      <c r="P26" s="32">
        <f t="shared" si="9"/>
        <v>0</v>
      </c>
      <c r="Q26" s="42">
        <f t="shared" si="10"/>
        <v>0</v>
      </c>
      <c r="R26" s="42">
        <f t="shared" si="11"/>
        <v>0</v>
      </c>
      <c r="S26" s="40">
        <f t="shared" si="12"/>
        <v>0</v>
      </c>
      <c r="T26" s="40">
        <f t="shared" si="13"/>
        <v>0</v>
      </c>
      <c r="U26" s="40">
        <f t="shared" si="14"/>
        <v>0</v>
      </c>
      <c r="V26" s="40">
        <f t="shared" si="15"/>
        <v>0</v>
      </c>
      <c r="W26" s="41">
        <f t="shared" si="6"/>
        <v>0</v>
      </c>
      <c r="X26" s="41">
        <f t="shared" si="7"/>
        <v>0</v>
      </c>
      <c r="Y26" s="28"/>
      <c r="Z26" s="28"/>
      <c r="AA26" s="28"/>
      <c r="AB26" s="28"/>
    </row>
    <row r="27" spans="1:28" s="22" customFormat="1" ht="14.25" x14ac:dyDescent="0.2">
      <c r="A27" s="26"/>
      <c r="B27" s="29" t="str">
        <f t="shared" si="1"/>
        <v/>
      </c>
      <c r="C27" s="29" t="str">
        <f t="shared" si="2"/>
        <v/>
      </c>
      <c r="D27" s="30"/>
      <c r="E27" s="30"/>
      <c r="F27" s="31"/>
      <c r="G27" s="33"/>
      <c r="H27" s="33"/>
      <c r="I27" s="27"/>
      <c r="J27" s="33"/>
      <c r="K27" s="26"/>
      <c r="L27" s="26"/>
      <c r="M27" s="27"/>
      <c r="N27" s="27"/>
      <c r="O27" s="32">
        <f t="shared" si="8"/>
        <v>0</v>
      </c>
      <c r="P27" s="32">
        <f t="shared" si="9"/>
        <v>0</v>
      </c>
      <c r="Q27" s="42">
        <f t="shared" si="10"/>
        <v>0</v>
      </c>
      <c r="R27" s="42">
        <f t="shared" si="11"/>
        <v>0</v>
      </c>
      <c r="S27" s="40">
        <f t="shared" si="12"/>
        <v>0</v>
      </c>
      <c r="T27" s="40">
        <f t="shared" si="13"/>
        <v>0</v>
      </c>
      <c r="U27" s="40">
        <f t="shared" si="14"/>
        <v>0</v>
      </c>
      <c r="V27" s="40">
        <f t="shared" si="15"/>
        <v>0</v>
      </c>
      <c r="W27" s="41">
        <f t="shared" si="6"/>
        <v>0</v>
      </c>
      <c r="X27" s="41">
        <f t="shared" si="7"/>
        <v>0</v>
      </c>
      <c r="Y27" s="28"/>
      <c r="Z27" s="28"/>
      <c r="AA27" s="28"/>
      <c r="AB27" s="28"/>
    </row>
    <row r="28" spans="1:28" s="22" customFormat="1" ht="14.25" x14ac:dyDescent="0.2">
      <c r="A28" s="26"/>
      <c r="B28" s="29" t="str">
        <f t="shared" si="1"/>
        <v/>
      </c>
      <c r="C28" s="29" t="str">
        <f t="shared" si="2"/>
        <v/>
      </c>
      <c r="D28" s="30"/>
      <c r="E28" s="30"/>
      <c r="F28" s="31"/>
      <c r="G28" s="33"/>
      <c r="H28" s="33"/>
      <c r="I28" s="27"/>
      <c r="J28" s="33"/>
      <c r="K28" s="26"/>
      <c r="L28" s="26"/>
      <c r="M28" s="27"/>
      <c r="N28" s="27"/>
      <c r="O28" s="32">
        <f t="shared" si="8"/>
        <v>0</v>
      </c>
      <c r="P28" s="32">
        <f t="shared" si="9"/>
        <v>0</v>
      </c>
      <c r="Q28" s="42">
        <f t="shared" si="10"/>
        <v>0</v>
      </c>
      <c r="R28" s="42">
        <f t="shared" si="11"/>
        <v>0</v>
      </c>
      <c r="S28" s="40">
        <f t="shared" si="12"/>
        <v>0</v>
      </c>
      <c r="T28" s="40">
        <f t="shared" si="13"/>
        <v>0</v>
      </c>
      <c r="U28" s="40">
        <f t="shared" si="14"/>
        <v>0</v>
      </c>
      <c r="V28" s="40">
        <f t="shared" si="15"/>
        <v>0</v>
      </c>
      <c r="W28" s="41">
        <f t="shared" si="6"/>
        <v>0</v>
      </c>
      <c r="X28" s="41">
        <f t="shared" si="7"/>
        <v>0</v>
      </c>
      <c r="Y28" s="28"/>
      <c r="Z28" s="28"/>
      <c r="AA28" s="28"/>
      <c r="AB28" s="28"/>
    </row>
    <row r="29" spans="1:28" s="22" customFormat="1" ht="14.25" x14ac:dyDescent="0.2">
      <c r="A29" s="26"/>
      <c r="B29" s="29" t="str">
        <f t="shared" si="1"/>
        <v/>
      </c>
      <c r="C29" s="29" t="str">
        <f t="shared" si="2"/>
        <v/>
      </c>
      <c r="D29" s="30"/>
      <c r="E29" s="30"/>
      <c r="F29" s="31"/>
      <c r="G29" s="33"/>
      <c r="H29" s="33"/>
      <c r="I29" s="27"/>
      <c r="J29" s="33"/>
      <c r="K29" s="26"/>
      <c r="L29" s="26"/>
      <c r="M29" s="27"/>
      <c r="N29" s="27"/>
      <c r="O29" s="32">
        <f t="shared" si="8"/>
        <v>0</v>
      </c>
      <c r="P29" s="32">
        <f t="shared" si="9"/>
        <v>0</v>
      </c>
      <c r="Q29" s="42">
        <f t="shared" si="10"/>
        <v>0</v>
      </c>
      <c r="R29" s="42">
        <f t="shared" si="11"/>
        <v>0</v>
      </c>
      <c r="S29" s="40">
        <f t="shared" si="12"/>
        <v>0</v>
      </c>
      <c r="T29" s="40">
        <f t="shared" si="13"/>
        <v>0</v>
      </c>
      <c r="U29" s="40">
        <f t="shared" si="14"/>
        <v>0</v>
      </c>
      <c r="V29" s="40">
        <f t="shared" si="15"/>
        <v>0</v>
      </c>
      <c r="W29" s="41">
        <f t="shared" si="6"/>
        <v>0</v>
      </c>
      <c r="X29" s="41">
        <f t="shared" si="7"/>
        <v>0</v>
      </c>
      <c r="Y29" s="28"/>
      <c r="Z29" s="28"/>
      <c r="AA29" s="28"/>
      <c r="AB29" s="28"/>
    </row>
    <row r="30" spans="1:28" s="22" customFormat="1" ht="14.25" x14ac:dyDescent="0.2">
      <c r="A30" s="26"/>
      <c r="B30" s="29" t="str">
        <f t="shared" si="1"/>
        <v/>
      </c>
      <c r="C30" s="29" t="str">
        <f t="shared" si="2"/>
        <v/>
      </c>
      <c r="D30" s="30"/>
      <c r="E30" s="30"/>
      <c r="F30" s="31"/>
      <c r="G30" s="33"/>
      <c r="H30" s="33"/>
      <c r="I30" s="27"/>
      <c r="J30" s="33"/>
      <c r="K30" s="26"/>
      <c r="L30" s="26"/>
      <c r="M30" s="27"/>
      <c r="N30" s="27"/>
      <c r="O30" s="32">
        <f t="shared" si="8"/>
        <v>0</v>
      </c>
      <c r="P30" s="32">
        <f t="shared" si="9"/>
        <v>0</v>
      </c>
      <c r="Q30" s="42">
        <f t="shared" si="10"/>
        <v>0</v>
      </c>
      <c r="R30" s="42">
        <f t="shared" si="11"/>
        <v>0</v>
      </c>
      <c r="S30" s="40">
        <f t="shared" si="12"/>
        <v>0</v>
      </c>
      <c r="T30" s="40">
        <f t="shared" si="13"/>
        <v>0</v>
      </c>
      <c r="U30" s="40">
        <f t="shared" si="14"/>
        <v>0</v>
      </c>
      <c r="V30" s="40">
        <f t="shared" si="15"/>
        <v>0</v>
      </c>
      <c r="W30" s="41">
        <f t="shared" si="6"/>
        <v>0</v>
      </c>
      <c r="X30" s="41">
        <f t="shared" si="7"/>
        <v>0</v>
      </c>
      <c r="Y30" s="28"/>
      <c r="Z30" s="28"/>
      <c r="AA30" s="28"/>
      <c r="AB30" s="28"/>
    </row>
    <row r="31" spans="1:28" s="22" customFormat="1" ht="14.25" x14ac:dyDescent="0.2">
      <c r="A31" s="26"/>
      <c r="B31" s="29" t="str">
        <f t="shared" si="1"/>
        <v/>
      </c>
      <c r="C31" s="29" t="str">
        <f t="shared" si="2"/>
        <v/>
      </c>
      <c r="D31" s="30"/>
      <c r="E31" s="30"/>
      <c r="F31" s="31"/>
      <c r="G31" s="33"/>
      <c r="H31" s="33"/>
      <c r="I31" s="27"/>
      <c r="J31" s="33"/>
      <c r="K31" s="26"/>
      <c r="L31" s="26"/>
      <c r="M31" s="27"/>
      <c r="N31" s="27"/>
      <c r="O31" s="32">
        <f t="shared" si="8"/>
        <v>0</v>
      </c>
      <c r="P31" s="32">
        <f t="shared" si="9"/>
        <v>0</v>
      </c>
      <c r="Q31" s="42">
        <f t="shared" si="10"/>
        <v>0</v>
      </c>
      <c r="R31" s="42">
        <f t="shared" si="11"/>
        <v>0</v>
      </c>
      <c r="S31" s="40">
        <f t="shared" si="12"/>
        <v>0</v>
      </c>
      <c r="T31" s="40">
        <f t="shared" si="13"/>
        <v>0</v>
      </c>
      <c r="U31" s="40">
        <f t="shared" si="14"/>
        <v>0</v>
      </c>
      <c r="V31" s="40">
        <f t="shared" si="15"/>
        <v>0</v>
      </c>
      <c r="W31" s="41">
        <f t="shared" si="6"/>
        <v>0</v>
      </c>
      <c r="X31" s="41">
        <f t="shared" si="7"/>
        <v>0</v>
      </c>
      <c r="Y31" s="28"/>
      <c r="Z31" s="28"/>
      <c r="AA31" s="28"/>
      <c r="AB31" s="28"/>
    </row>
    <row r="32" spans="1:28" s="22" customFormat="1" ht="14.25" x14ac:dyDescent="0.2">
      <c r="A32" s="26"/>
      <c r="B32" s="29" t="str">
        <f t="shared" si="1"/>
        <v/>
      </c>
      <c r="C32" s="29" t="str">
        <f t="shared" si="2"/>
        <v/>
      </c>
      <c r="D32" s="30"/>
      <c r="E32" s="30"/>
      <c r="F32" s="31"/>
      <c r="G32" s="33"/>
      <c r="H32" s="33"/>
      <c r="I32" s="27"/>
      <c r="J32" s="33"/>
      <c r="K32" s="26"/>
      <c r="L32" s="26"/>
      <c r="M32" s="27"/>
      <c r="N32" s="27"/>
      <c r="O32" s="32">
        <f t="shared" si="8"/>
        <v>0</v>
      </c>
      <c r="P32" s="32">
        <f t="shared" si="9"/>
        <v>0</v>
      </c>
      <c r="Q32" s="42">
        <f t="shared" si="10"/>
        <v>0</v>
      </c>
      <c r="R32" s="42">
        <f t="shared" si="11"/>
        <v>0</v>
      </c>
      <c r="S32" s="40">
        <f t="shared" si="12"/>
        <v>0</v>
      </c>
      <c r="T32" s="40">
        <f t="shared" si="13"/>
        <v>0</v>
      </c>
      <c r="U32" s="40">
        <f t="shared" si="14"/>
        <v>0</v>
      </c>
      <c r="V32" s="40">
        <f t="shared" si="15"/>
        <v>0</v>
      </c>
      <c r="W32" s="41">
        <f t="shared" si="6"/>
        <v>0</v>
      </c>
      <c r="X32" s="41">
        <f t="shared" si="7"/>
        <v>0</v>
      </c>
      <c r="Y32" s="28"/>
      <c r="Z32" s="28"/>
      <c r="AA32" s="28"/>
      <c r="AB32" s="28"/>
    </row>
    <row r="33" spans="1:28" s="22" customFormat="1" ht="14.25" x14ac:dyDescent="0.2">
      <c r="A33" s="26"/>
      <c r="B33" s="29" t="str">
        <f t="shared" si="1"/>
        <v/>
      </c>
      <c r="C33" s="29" t="str">
        <f t="shared" si="2"/>
        <v/>
      </c>
      <c r="D33" s="30"/>
      <c r="E33" s="30"/>
      <c r="F33" s="31"/>
      <c r="G33" s="33"/>
      <c r="H33" s="33"/>
      <c r="I33" s="27"/>
      <c r="J33" s="33"/>
      <c r="K33" s="26"/>
      <c r="L33" s="26"/>
      <c r="M33" s="27"/>
      <c r="N33" s="27"/>
      <c r="O33" s="32">
        <f t="shared" si="8"/>
        <v>0</v>
      </c>
      <c r="P33" s="32">
        <f t="shared" si="9"/>
        <v>0</v>
      </c>
      <c r="Q33" s="42">
        <f t="shared" si="10"/>
        <v>0</v>
      </c>
      <c r="R33" s="42">
        <f t="shared" si="11"/>
        <v>0</v>
      </c>
      <c r="S33" s="40">
        <f t="shared" si="12"/>
        <v>0</v>
      </c>
      <c r="T33" s="40">
        <f t="shared" si="13"/>
        <v>0</v>
      </c>
      <c r="U33" s="40">
        <f t="shared" si="14"/>
        <v>0</v>
      </c>
      <c r="V33" s="40">
        <f t="shared" si="15"/>
        <v>0</v>
      </c>
      <c r="W33" s="41">
        <f t="shared" si="6"/>
        <v>0</v>
      </c>
      <c r="X33" s="41">
        <f t="shared" si="7"/>
        <v>0</v>
      </c>
      <c r="Y33" s="28"/>
      <c r="Z33" s="28"/>
      <c r="AA33" s="28"/>
      <c r="AB33" s="28"/>
    </row>
    <row r="34" spans="1:28" s="22" customFormat="1" ht="14.25" x14ac:dyDescent="0.2">
      <c r="A34" s="26"/>
      <c r="B34" s="29" t="str">
        <f t="shared" si="1"/>
        <v/>
      </c>
      <c r="C34" s="29" t="str">
        <f t="shared" si="2"/>
        <v/>
      </c>
      <c r="D34" s="30"/>
      <c r="E34" s="30"/>
      <c r="F34" s="31"/>
      <c r="G34" s="33"/>
      <c r="H34" s="33"/>
      <c r="I34" s="27"/>
      <c r="J34" s="33"/>
      <c r="K34" s="26"/>
      <c r="L34" s="26"/>
      <c r="M34" s="27"/>
      <c r="N34" s="27"/>
      <c r="O34" s="32">
        <f t="shared" si="8"/>
        <v>0</v>
      </c>
      <c r="P34" s="32">
        <f t="shared" si="9"/>
        <v>0</v>
      </c>
      <c r="Q34" s="42">
        <f t="shared" si="10"/>
        <v>0</v>
      </c>
      <c r="R34" s="42">
        <f t="shared" si="11"/>
        <v>0</v>
      </c>
      <c r="S34" s="40">
        <f t="shared" si="12"/>
        <v>0</v>
      </c>
      <c r="T34" s="40">
        <f t="shared" si="13"/>
        <v>0</v>
      </c>
      <c r="U34" s="40">
        <f t="shared" si="14"/>
        <v>0</v>
      </c>
      <c r="V34" s="40">
        <f t="shared" si="15"/>
        <v>0</v>
      </c>
      <c r="W34" s="41">
        <f t="shared" si="6"/>
        <v>0</v>
      </c>
      <c r="X34" s="41">
        <f t="shared" si="7"/>
        <v>0</v>
      </c>
      <c r="Y34" s="28"/>
      <c r="Z34" s="28"/>
      <c r="AA34" s="28"/>
      <c r="AB34" s="28"/>
    </row>
    <row r="35" spans="1:28" s="22" customFormat="1" ht="14.25" x14ac:dyDescent="0.2">
      <c r="A35" s="26"/>
      <c r="B35" s="29" t="str">
        <f t="shared" si="1"/>
        <v/>
      </c>
      <c r="C35" s="29" t="str">
        <f t="shared" si="2"/>
        <v/>
      </c>
      <c r="D35" s="30"/>
      <c r="E35" s="30"/>
      <c r="F35" s="31"/>
      <c r="G35" s="33"/>
      <c r="H35" s="33"/>
      <c r="I35" s="27"/>
      <c r="J35" s="33"/>
      <c r="K35" s="26"/>
      <c r="L35" s="26"/>
      <c r="M35" s="27"/>
      <c r="N35" s="27"/>
      <c r="O35" s="32">
        <f t="shared" si="8"/>
        <v>0</v>
      </c>
      <c r="P35" s="32">
        <f t="shared" si="9"/>
        <v>0</v>
      </c>
      <c r="Q35" s="42">
        <f t="shared" si="10"/>
        <v>0</v>
      </c>
      <c r="R35" s="42">
        <f t="shared" si="11"/>
        <v>0</v>
      </c>
      <c r="S35" s="40">
        <f t="shared" si="12"/>
        <v>0</v>
      </c>
      <c r="T35" s="40">
        <f t="shared" si="13"/>
        <v>0</v>
      </c>
      <c r="U35" s="40">
        <f t="shared" si="14"/>
        <v>0</v>
      </c>
      <c r="V35" s="40">
        <f t="shared" si="15"/>
        <v>0</v>
      </c>
      <c r="W35" s="41">
        <f t="shared" si="6"/>
        <v>0</v>
      </c>
      <c r="X35" s="41">
        <f t="shared" si="7"/>
        <v>0</v>
      </c>
      <c r="Y35" s="28"/>
      <c r="Z35" s="28"/>
      <c r="AA35" s="28"/>
      <c r="AB35" s="28"/>
    </row>
    <row r="36" spans="1:28" s="22" customFormat="1" ht="14.25" x14ac:dyDescent="0.2">
      <c r="A36" s="26"/>
      <c r="B36" s="29" t="str">
        <f t="shared" si="1"/>
        <v/>
      </c>
      <c r="C36" s="29" t="str">
        <f t="shared" si="2"/>
        <v/>
      </c>
      <c r="D36" s="30"/>
      <c r="E36" s="30"/>
      <c r="F36" s="31"/>
      <c r="G36" s="33"/>
      <c r="H36" s="33"/>
      <c r="I36" s="27"/>
      <c r="J36" s="33"/>
      <c r="K36" s="26"/>
      <c r="L36" s="26"/>
      <c r="M36" s="27"/>
      <c r="N36" s="27"/>
      <c r="O36" s="32">
        <f t="shared" si="8"/>
        <v>0</v>
      </c>
      <c r="P36" s="32">
        <f t="shared" si="9"/>
        <v>0</v>
      </c>
      <c r="Q36" s="42">
        <f t="shared" si="10"/>
        <v>0</v>
      </c>
      <c r="R36" s="42">
        <f t="shared" si="11"/>
        <v>0</v>
      </c>
      <c r="S36" s="40">
        <f t="shared" si="12"/>
        <v>0</v>
      </c>
      <c r="T36" s="40">
        <f t="shared" si="13"/>
        <v>0</v>
      </c>
      <c r="U36" s="40">
        <f t="shared" si="14"/>
        <v>0</v>
      </c>
      <c r="V36" s="40">
        <f t="shared" si="15"/>
        <v>0</v>
      </c>
      <c r="W36" s="41">
        <f t="shared" si="6"/>
        <v>0</v>
      </c>
      <c r="X36" s="41">
        <f t="shared" si="7"/>
        <v>0</v>
      </c>
      <c r="Y36" s="28"/>
      <c r="Z36" s="28"/>
      <c r="AA36" s="28"/>
      <c r="AB36" s="28"/>
    </row>
    <row r="37" spans="1:28" s="22" customFormat="1" ht="14.25" x14ac:dyDescent="0.2">
      <c r="A37" s="26"/>
      <c r="B37" s="29" t="str">
        <f t="shared" si="1"/>
        <v/>
      </c>
      <c r="C37" s="29" t="str">
        <f t="shared" si="2"/>
        <v/>
      </c>
      <c r="D37" s="30"/>
      <c r="E37" s="30"/>
      <c r="F37" s="31"/>
      <c r="G37" s="33"/>
      <c r="H37" s="33"/>
      <c r="I37" s="27"/>
      <c r="J37" s="33"/>
      <c r="K37" s="26"/>
      <c r="L37" s="26"/>
      <c r="M37" s="27"/>
      <c r="N37" s="27"/>
      <c r="O37" s="32">
        <f t="shared" si="8"/>
        <v>0</v>
      </c>
      <c r="P37" s="32">
        <f t="shared" si="9"/>
        <v>0</v>
      </c>
      <c r="Q37" s="42">
        <f t="shared" si="10"/>
        <v>0</v>
      </c>
      <c r="R37" s="42">
        <f t="shared" si="11"/>
        <v>0</v>
      </c>
      <c r="S37" s="40">
        <f t="shared" si="12"/>
        <v>0</v>
      </c>
      <c r="T37" s="40">
        <f t="shared" si="13"/>
        <v>0</v>
      </c>
      <c r="U37" s="40">
        <f t="shared" si="14"/>
        <v>0</v>
      </c>
      <c r="V37" s="40">
        <f t="shared" si="15"/>
        <v>0</v>
      </c>
      <c r="W37" s="41">
        <f t="shared" si="6"/>
        <v>0</v>
      </c>
      <c r="X37" s="41">
        <f t="shared" si="7"/>
        <v>0</v>
      </c>
      <c r="Y37" s="28"/>
      <c r="Z37" s="28"/>
      <c r="AA37" s="28"/>
      <c r="AB37" s="28"/>
    </row>
    <row r="38" spans="1:28" s="22" customFormat="1" ht="14.25" x14ac:dyDescent="0.2">
      <c r="A38" s="26"/>
      <c r="B38" s="29" t="str">
        <f t="shared" si="1"/>
        <v/>
      </c>
      <c r="C38" s="29" t="str">
        <f t="shared" si="2"/>
        <v/>
      </c>
      <c r="D38" s="30"/>
      <c r="E38" s="30"/>
      <c r="F38" s="31"/>
      <c r="G38" s="33"/>
      <c r="H38" s="33"/>
      <c r="I38" s="27"/>
      <c r="J38" s="33"/>
      <c r="K38" s="26"/>
      <c r="L38" s="26"/>
      <c r="M38" s="27"/>
      <c r="N38" s="27"/>
      <c r="O38" s="32">
        <f t="shared" si="8"/>
        <v>0</v>
      </c>
      <c r="P38" s="32">
        <f t="shared" si="9"/>
        <v>0</v>
      </c>
      <c r="Q38" s="42">
        <f t="shared" si="10"/>
        <v>0</v>
      </c>
      <c r="R38" s="42">
        <f t="shared" si="11"/>
        <v>0</v>
      </c>
      <c r="S38" s="40">
        <f t="shared" si="12"/>
        <v>0</v>
      </c>
      <c r="T38" s="40">
        <f t="shared" si="13"/>
        <v>0</v>
      </c>
      <c r="U38" s="40">
        <f t="shared" si="14"/>
        <v>0</v>
      </c>
      <c r="V38" s="40">
        <f t="shared" si="15"/>
        <v>0</v>
      </c>
      <c r="W38" s="41">
        <f t="shared" si="6"/>
        <v>0</v>
      </c>
      <c r="X38" s="41">
        <f t="shared" si="7"/>
        <v>0</v>
      </c>
      <c r="Y38" s="28"/>
      <c r="Z38" s="28"/>
      <c r="AA38" s="28"/>
      <c r="AB38" s="28"/>
    </row>
    <row r="39" spans="1:28" s="22" customFormat="1" ht="14.25" x14ac:dyDescent="0.2">
      <c r="A39" s="26"/>
      <c r="B39" s="29" t="str">
        <f t="shared" si="1"/>
        <v/>
      </c>
      <c r="C39" s="29" t="str">
        <f t="shared" si="2"/>
        <v/>
      </c>
      <c r="D39" s="30"/>
      <c r="E39" s="30"/>
      <c r="F39" s="31"/>
      <c r="G39" s="33"/>
      <c r="H39" s="33"/>
      <c r="I39" s="27"/>
      <c r="J39" s="33"/>
      <c r="K39" s="26"/>
      <c r="L39" s="26"/>
      <c r="M39" s="27"/>
      <c r="N39" s="27"/>
      <c r="O39" s="32">
        <f t="shared" si="8"/>
        <v>0</v>
      </c>
      <c r="P39" s="32">
        <f t="shared" si="9"/>
        <v>0</v>
      </c>
      <c r="Q39" s="42">
        <f t="shared" si="10"/>
        <v>0</v>
      </c>
      <c r="R39" s="42">
        <f t="shared" si="11"/>
        <v>0</v>
      </c>
      <c r="S39" s="40">
        <f t="shared" si="12"/>
        <v>0</v>
      </c>
      <c r="T39" s="40">
        <f t="shared" si="13"/>
        <v>0</v>
      </c>
      <c r="U39" s="40">
        <f t="shared" si="14"/>
        <v>0</v>
      </c>
      <c r="V39" s="40">
        <f t="shared" si="15"/>
        <v>0</v>
      </c>
      <c r="W39" s="41">
        <f t="shared" si="6"/>
        <v>0</v>
      </c>
      <c r="X39" s="41">
        <f t="shared" si="7"/>
        <v>0</v>
      </c>
      <c r="Y39" s="28"/>
      <c r="Z39" s="28"/>
      <c r="AA39" s="28"/>
      <c r="AB39" s="28"/>
    </row>
  </sheetData>
  <sheetProtection algorithmName="SHA-512" hashValue="dSe/V8wpKo0LVpKhkICh+xTAK685Kjp0xOKf8t69AgarY/9OYJGTWAjMxoxkma1d0J0bSBdCq18Kp40xgeGh9A==" saltValue="i63J1vPfoWuuEKCkJTVFaw==" spinCount="100000" sheet="1" objects="1" scenarios="1"/>
  <mergeCells count="17">
    <mergeCell ref="O13:P13"/>
    <mergeCell ref="AA12:AB12"/>
    <mergeCell ref="O4:Q4"/>
    <mergeCell ref="T10:U10"/>
    <mergeCell ref="O3:Q3"/>
    <mergeCell ref="W6:Y6"/>
    <mergeCell ref="Z6:AB6"/>
    <mergeCell ref="W7:Y10"/>
    <mergeCell ref="Z7:AB10"/>
    <mergeCell ref="B9:D9"/>
    <mergeCell ref="G9:H9"/>
    <mergeCell ref="B4:E4"/>
    <mergeCell ref="G4:M4"/>
    <mergeCell ref="B8:D8"/>
    <mergeCell ref="G8:M8"/>
    <mergeCell ref="B6:E6"/>
    <mergeCell ref="B5:E5"/>
  </mergeCells>
  <phoneticPr fontId="0" type="noConversion"/>
  <conditionalFormatting sqref="F15:F39">
    <cfRule type="expression" dxfId="3" priority="4">
      <formula>AND($B15&lt;&gt;"D",$B15&lt;&gt;"E")</formula>
    </cfRule>
  </conditionalFormatting>
  <conditionalFormatting sqref="G15:I39">
    <cfRule type="expression" dxfId="2" priority="3">
      <formula>AND($B15&lt;&gt;"EF",$B15&lt;&gt;"N")</formula>
    </cfRule>
  </conditionalFormatting>
  <conditionalFormatting sqref="L15:L39">
    <cfRule type="expression" dxfId="1" priority="2">
      <formula>$B15&lt;&gt;"N"</formula>
    </cfRule>
  </conditionalFormatting>
  <conditionalFormatting sqref="J15:J39">
    <cfRule type="expression" dxfId="0" priority="1">
      <formula>AND($B15&lt;&gt;"FH",$B15&lt;&gt;"FS")=TRUE</formula>
    </cfRule>
  </conditionalFormatting>
  <dataValidations count="4">
    <dataValidation type="whole" operator="greaterThanOrEqual" allowBlank="1" showInputMessage="1" showErrorMessage="1" sqref="M15:P39" xr:uid="{00000000-0002-0000-0000-000000000000}">
      <formula1>0</formula1>
    </dataValidation>
    <dataValidation type="list" allowBlank="1" showInputMessage="1" showErrorMessage="1" sqref="A15:A39" xr:uid="{00000000-0002-0000-0000-000001000000}">
      <formula1>MeasureCode</formula1>
    </dataValidation>
    <dataValidation type="list" allowBlank="1" showInputMessage="1" showErrorMessage="1" sqref="K15:K39" xr:uid="{00000000-0002-0000-0000-000002000000}">
      <formula1>"Low, Medium, High"</formula1>
    </dataValidation>
    <dataValidation type="list" allowBlank="1" showInputMessage="1" showErrorMessage="1" sqref="T10" xr:uid="{00000000-0002-0000-0000-000003000000}">
      <formula1>"Pre,Post"</formula1>
    </dataValidation>
  </dataValidations>
  <pageMargins left="0.75" right="0.75" top="1" bottom="1" header="0.5" footer="0.5"/>
  <pageSetup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1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285750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10</xdr:row>
                    <xdr:rowOff>9525</xdr:rowOff>
                  </from>
                  <to>
                    <xdr:col>1</xdr:col>
                    <xdr:colOff>1162050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11</xdr:row>
                    <xdr:rowOff>9525</xdr:rowOff>
                  </from>
                  <to>
                    <xdr:col>1</xdr:col>
                    <xdr:colOff>1162050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1</xdr:col>
                    <xdr:colOff>1285875</xdr:colOff>
                    <xdr:row>10</xdr:row>
                    <xdr:rowOff>9525</xdr:rowOff>
                  </from>
                  <to>
                    <xdr:col>2</xdr:col>
                    <xdr:colOff>828675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 sizeWithCells="1">
                  <from>
                    <xdr:col>1</xdr:col>
                    <xdr:colOff>1276350</xdr:colOff>
                    <xdr:row>11</xdr:row>
                    <xdr:rowOff>9525</xdr:rowOff>
                  </from>
                  <to>
                    <xdr:col>2</xdr:col>
                    <xdr:colOff>914400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K10"/>
  <sheetViews>
    <sheetView showGridLines="0" workbookViewId="0"/>
  </sheetViews>
  <sheetFormatPr defaultColWidth="8.85546875" defaultRowHeight="12.75" x14ac:dyDescent="0.2"/>
  <cols>
    <col min="1" max="1" width="12.85546875" style="38" bestFit="1" customWidth="1"/>
    <col min="2" max="2" width="5" style="38" bestFit="1" customWidth="1"/>
    <col min="3" max="3" width="24.28515625" style="38" bestFit="1" customWidth="1"/>
    <col min="4" max="4" width="39.85546875" style="38" bestFit="1" customWidth="1"/>
    <col min="5" max="5" width="24.28515625" style="38" customWidth="1"/>
    <col min="6" max="6" width="12.5703125" style="38" bestFit="1" customWidth="1"/>
    <col min="7" max="7" width="9.85546875" style="38" bestFit="1" customWidth="1"/>
    <col min="8" max="16384" width="8.85546875" style="38"/>
  </cols>
  <sheetData>
    <row r="1" spans="1:11" x14ac:dyDescent="0.2">
      <c r="A1" s="39" t="s">
        <v>61</v>
      </c>
      <c r="B1" s="39" t="s">
        <v>62</v>
      </c>
      <c r="C1" s="39" t="s">
        <v>53</v>
      </c>
      <c r="D1" s="39" t="s">
        <v>34</v>
      </c>
      <c r="E1" s="39" t="s">
        <v>71</v>
      </c>
      <c r="F1" s="39" t="s">
        <v>8</v>
      </c>
    </row>
    <row r="2" spans="1:11" x14ac:dyDescent="0.2">
      <c r="A2" s="24" t="s">
        <v>57</v>
      </c>
      <c r="B2" s="24" t="s">
        <v>43</v>
      </c>
      <c r="C2" s="37" t="s">
        <v>54</v>
      </c>
      <c r="D2" s="36" t="s">
        <v>102</v>
      </c>
      <c r="E2" s="25">
        <v>12</v>
      </c>
      <c r="F2" s="25">
        <v>249</v>
      </c>
    </row>
    <row r="3" spans="1:11" x14ac:dyDescent="0.2">
      <c r="A3" s="24" t="s">
        <v>58</v>
      </c>
      <c r="B3" s="24" t="s">
        <v>44</v>
      </c>
      <c r="C3" s="36" t="s">
        <v>56</v>
      </c>
      <c r="D3" s="36" t="s">
        <v>102</v>
      </c>
      <c r="E3" s="24">
        <v>10</v>
      </c>
      <c r="F3" s="25">
        <v>246</v>
      </c>
    </row>
    <row r="4" spans="1:11" x14ac:dyDescent="0.2">
      <c r="A4" s="24" t="s">
        <v>59</v>
      </c>
      <c r="B4" s="24" t="s">
        <v>45</v>
      </c>
      <c r="C4" s="36" t="s">
        <v>55</v>
      </c>
      <c r="D4" s="36" t="s">
        <v>102</v>
      </c>
      <c r="E4" s="24">
        <v>16</v>
      </c>
      <c r="F4" s="25">
        <v>247</v>
      </c>
    </row>
    <row r="5" spans="1:11" x14ac:dyDescent="0.2">
      <c r="A5" s="24" t="s">
        <v>60</v>
      </c>
      <c r="B5" s="24" t="s">
        <v>46</v>
      </c>
      <c r="C5" s="36" t="s">
        <v>95</v>
      </c>
      <c r="D5" s="36" t="s">
        <v>102</v>
      </c>
      <c r="E5" s="24">
        <v>5</v>
      </c>
      <c r="F5" s="25">
        <v>306</v>
      </c>
      <c r="H5" s="53" t="s">
        <v>88</v>
      </c>
      <c r="J5" s="53" t="s">
        <v>88</v>
      </c>
    </row>
    <row r="6" spans="1:11" x14ac:dyDescent="0.2">
      <c r="A6" s="24" t="s">
        <v>74</v>
      </c>
      <c r="B6" s="24" t="s">
        <v>79</v>
      </c>
      <c r="C6" s="36" t="s">
        <v>81</v>
      </c>
      <c r="D6" s="36" t="s">
        <v>96</v>
      </c>
      <c r="E6" s="24">
        <v>16</v>
      </c>
      <c r="F6" s="25">
        <v>332</v>
      </c>
      <c r="G6" s="53" t="s">
        <v>84</v>
      </c>
      <c r="H6" s="38">
        <v>926</v>
      </c>
      <c r="I6" s="53" t="s">
        <v>83</v>
      </c>
      <c r="J6" s="38">
        <v>2376</v>
      </c>
      <c r="K6" s="53" t="s">
        <v>85</v>
      </c>
    </row>
    <row r="7" spans="1:11" x14ac:dyDescent="0.2">
      <c r="A7" s="24" t="s">
        <v>75</v>
      </c>
      <c r="B7" s="24" t="s">
        <v>79</v>
      </c>
      <c r="C7" s="36" t="s">
        <v>81</v>
      </c>
      <c r="D7" s="36" t="s">
        <v>97</v>
      </c>
      <c r="E7" s="24">
        <v>16</v>
      </c>
      <c r="F7" s="25">
        <v>332</v>
      </c>
      <c r="G7" s="53" t="s">
        <v>84</v>
      </c>
      <c r="H7" s="38">
        <v>926</v>
      </c>
      <c r="I7" s="53" t="s">
        <v>83</v>
      </c>
      <c r="J7" s="38">
        <v>2376</v>
      </c>
      <c r="K7" s="53" t="s">
        <v>85</v>
      </c>
    </row>
    <row r="8" spans="1:11" x14ac:dyDescent="0.2">
      <c r="A8" s="24" t="s">
        <v>76</v>
      </c>
      <c r="B8" s="24" t="s">
        <v>79</v>
      </c>
      <c r="C8" s="36" t="s">
        <v>81</v>
      </c>
      <c r="D8" s="36" t="s">
        <v>98</v>
      </c>
      <c r="E8" s="24">
        <v>16</v>
      </c>
      <c r="F8" s="25">
        <v>332</v>
      </c>
      <c r="G8" s="53" t="s">
        <v>84</v>
      </c>
      <c r="H8" s="38">
        <v>926</v>
      </c>
      <c r="I8" s="53" t="s">
        <v>83</v>
      </c>
      <c r="J8" s="38">
        <v>2376</v>
      </c>
      <c r="K8" s="53" t="s">
        <v>85</v>
      </c>
    </row>
    <row r="9" spans="1:11" x14ac:dyDescent="0.2">
      <c r="A9" s="24" t="s">
        <v>77</v>
      </c>
      <c r="B9" s="24" t="s">
        <v>80</v>
      </c>
      <c r="C9" s="36" t="s">
        <v>82</v>
      </c>
      <c r="D9" s="36" t="s">
        <v>99</v>
      </c>
      <c r="E9" s="24">
        <v>16</v>
      </c>
      <c r="F9" s="25">
        <v>333</v>
      </c>
      <c r="G9" s="53" t="s">
        <v>84</v>
      </c>
      <c r="H9" s="38">
        <v>139</v>
      </c>
      <c r="I9" s="53" t="s">
        <v>83</v>
      </c>
      <c r="J9" s="38">
        <v>356</v>
      </c>
      <c r="K9" s="54" t="s">
        <v>86</v>
      </c>
    </row>
    <row r="10" spans="1:11" x14ac:dyDescent="0.2">
      <c r="A10" s="24" t="s">
        <v>78</v>
      </c>
      <c r="B10" s="24" t="s">
        <v>80</v>
      </c>
      <c r="C10" s="36" t="s">
        <v>82</v>
      </c>
      <c r="D10" s="36" t="s">
        <v>100</v>
      </c>
      <c r="E10" s="24">
        <v>16</v>
      </c>
      <c r="F10" s="25">
        <v>333</v>
      </c>
      <c r="G10" s="53" t="s">
        <v>84</v>
      </c>
      <c r="H10" s="38">
        <v>139</v>
      </c>
      <c r="I10" s="53" t="s">
        <v>83</v>
      </c>
      <c r="J10" s="38">
        <v>356</v>
      </c>
      <c r="K10" s="54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6"/>
  <sheetViews>
    <sheetView workbookViewId="0"/>
  </sheetViews>
  <sheetFormatPr defaultRowHeight="12.75" x14ac:dyDescent="0.2"/>
  <sheetData>
    <row r="1" spans="1:2" x14ac:dyDescent="0.2">
      <c r="A1" t="s">
        <v>43</v>
      </c>
      <c r="B1">
        <v>249</v>
      </c>
    </row>
    <row r="2" spans="1:2" x14ac:dyDescent="0.2">
      <c r="A2" t="s">
        <v>44</v>
      </c>
      <c r="B2">
        <v>246</v>
      </c>
    </row>
    <row r="3" spans="1:2" x14ac:dyDescent="0.2">
      <c r="A3" t="s">
        <v>45</v>
      </c>
      <c r="B3">
        <v>247</v>
      </c>
    </row>
    <row r="4" spans="1:2" x14ac:dyDescent="0.2">
      <c r="A4" t="s">
        <v>46</v>
      </c>
      <c r="B4">
        <v>306</v>
      </c>
    </row>
    <row r="5" spans="1:2" x14ac:dyDescent="0.2">
      <c r="A5" s="35" t="s">
        <v>79</v>
      </c>
      <c r="B5">
        <v>252</v>
      </c>
    </row>
    <row r="6" spans="1:2" x14ac:dyDescent="0.2">
      <c r="A6" s="35" t="s">
        <v>80</v>
      </c>
      <c r="B6">
        <v>253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34"/>
  <sheetViews>
    <sheetView workbookViewId="0"/>
  </sheetViews>
  <sheetFormatPr defaultRowHeight="12.75" x14ac:dyDescent="0.2"/>
  <cols>
    <col min="1" max="1" width="12.5703125" bestFit="1" customWidth="1"/>
    <col min="2" max="2" width="11.7109375" bestFit="1" customWidth="1"/>
    <col min="3" max="3" width="5.7109375" bestFit="1" customWidth="1"/>
    <col min="4" max="4" width="12.28515625" bestFit="1" customWidth="1"/>
    <col min="5" max="5" width="17" bestFit="1" customWidth="1"/>
    <col min="6" max="6" width="13.5703125" bestFit="1" customWidth="1"/>
    <col min="7" max="7" width="14.7109375" bestFit="1" customWidth="1"/>
    <col min="8" max="8" width="15.42578125" bestFit="1" customWidth="1"/>
    <col min="9" max="9" width="16.85546875" bestFit="1" customWidth="1"/>
    <col min="10" max="10" width="22.28515625" bestFit="1" customWidth="1"/>
    <col min="11" max="11" width="21.42578125" bestFit="1" customWidth="1"/>
    <col min="12" max="12" width="23.140625" bestFit="1" customWidth="1"/>
    <col min="13" max="13" width="17.42578125" bestFit="1" customWidth="1"/>
    <col min="14" max="14" width="18.28515625" bestFit="1" customWidth="1"/>
    <col min="15" max="15" width="14.7109375" bestFit="1" customWidth="1"/>
    <col min="16" max="16" width="18.85546875" bestFit="1" customWidth="1"/>
    <col min="17" max="17" width="18.140625" bestFit="1" customWidth="1"/>
    <col min="18" max="18" width="14.85546875" bestFit="1" customWidth="1"/>
    <col min="19" max="19" width="12.7109375" bestFit="1" customWidth="1"/>
    <col min="20" max="20" width="11.5703125" bestFit="1" customWidth="1"/>
    <col min="21" max="21" width="10.5703125" bestFit="1" customWidth="1"/>
    <col min="22" max="22" width="11" bestFit="1" customWidth="1"/>
    <col min="23" max="23" width="6.7109375" bestFit="1" customWidth="1"/>
    <col min="24" max="24" width="16.5703125" bestFit="1" customWidth="1"/>
    <col min="25" max="25" width="24.28515625" bestFit="1" customWidth="1"/>
  </cols>
  <sheetData>
    <row r="1" spans="1:25" x14ac:dyDescent="0.2">
      <c r="A1" s="3" t="s">
        <v>8</v>
      </c>
      <c r="B1" t="s">
        <v>9</v>
      </c>
      <c r="C1" t="s">
        <v>10</v>
      </c>
      <c r="D1" t="s">
        <v>11</v>
      </c>
      <c r="E1" s="3" t="s">
        <v>12</v>
      </c>
      <c r="F1" t="s">
        <v>20</v>
      </c>
      <c r="G1" s="4" t="s">
        <v>21</v>
      </c>
      <c r="H1" t="s">
        <v>13</v>
      </c>
      <c r="I1" t="s">
        <v>26</v>
      </c>
      <c r="J1" t="s">
        <v>14</v>
      </c>
      <c r="K1" t="s">
        <v>15</v>
      </c>
      <c r="L1" t="s">
        <v>16</v>
      </c>
      <c r="M1" s="3" t="s">
        <v>17</v>
      </c>
      <c r="N1" s="3" t="s">
        <v>18</v>
      </c>
      <c r="O1" t="s">
        <v>22</v>
      </c>
      <c r="P1" s="3" t="s">
        <v>23</v>
      </c>
      <c r="Q1" t="s">
        <v>24</v>
      </c>
      <c r="R1" t="s">
        <v>25</v>
      </c>
      <c r="S1" s="35" t="s">
        <v>90</v>
      </c>
      <c r="T1" s="35" t="s">
        <v>91</v>
      </c>
      <c r="U1" s="35" t="s">
        <v>92</v>
      </c>
      <c r="V1" s="35" t="s">
        <v>93</v>
      </c>
      <c r="W1" s="35" t="s">
        <v>104</v>
      </c>
      <c r="X1" s="35" t="s">
        <v>105</v>
      </c>
      <c r="Y1" s="35" t="s">
        <v>89</v>
      </c>
    </row>
    <row r="2" spans="1:25" x14ac:dyDescent="0.2">
      <c r="A2" t="str">
        <f>IFERROR(VLOOKUP(Worksheet!B15,'Lookup Table'!$A$1:$B$6,2,FALSE),"")</f>
        <v/>
      </c>
      <c r="B2">
        <f>Worksheet!D15</f>
        <v>0</v>
      </c>
      <c r="C2">
        <f>Worksheet!E15</f>
        <v>0</v>
      </c>
      <c r="E2" s="3"/>
      <c r="H2">
        <f>Worksheet!O15</f>
        <v>0</v>
      </c>
      <c r="I2" t="str">
        <f>IF(ISBLANK(Worksheet!M15)=FALSE,Worksheet!M15,"")</f>
        <v/>
      </c>
      <c r="J2" s="44" t="str">
        <f>IFERROR(IF(ISBLANK(Worksheet!$M$15)=FALSE,Worksheet!U15/Worksheet!$M$15,Worksheet!V15/Worksheet!$N$15),"")</f>
        <v/>
      </c>
      <c r="K2" s="44" t="str">
        <f>IFERROR(IF(ISBLANK(Worksheet!$M$15)=FALSE,Worksheet!S15/Worksheet!$M$15,Worksheet!T15/Worksheet!$N$15),"")</f>
        <v/>
      </c>
      <c r="L2" s="44" t="str">
        <f>IFERROR(IF(ISBLANK(Worksheet!$M$15)=FALSE,Worksheet!W15/Worksheet!$M$15,Worksheet!X15/Worksheet!$N$15),"")</f>
        <v/>
      </c>
      <c r="P2" s="3"/>
      <c r="R2" t="str">
        <f>IF(ISBLANK(Worksheet!N15)=FALSE,Worksheet!N15,"")</f>
        <v/>
      </c>
      <c r="S2" t="str">
        <f>IF(Worksheet!$A$11=TRUE,"Y","N")</f>
        <v>N</v>
      </c>
      <c r="T2" t="str">
        <f>IF(Worksheet!$A$12=TRUE,"Y","N")</f>
        <v>N</v>
      </c>
      <c r="U2" t="str">
        <f>IF(Worksheet!$B$11=TRUE,"Y","N")</f>
        <v>N</v>
      </c>
      <c r="V2" t="str">
        <f>IF(Worksheet!$B$12=TRUE,"Y","N")</f>
        <v>N</v>
      </c>
      <c r="W2" t="str">
        <f>IF(Worksheet!$C$11=TRUE,"Y","N")</f>
        <v>N</v>
      </c>
      <c r="X2" t="str">
        <f>IF(Worksheet!$C$12=TRUE,"Y","N")</f>
        <v>N</v>
      </c>
      <c r="Y2" s="44">
        <f>IFERROR(Worksheet!P15,"")</f>
        <v>0</v>
      </c>
    </row>
    <row r="3" spans="1:25" x14ac:dyDescent="0.2">
      <c r="A3" t="str">
        <f>IFERROR(VLOOKUP(Worksheet!B16,'Lookup Table'!$A$1:$B$6,2,FALSE),"")</f>
        <v/>
      </c>
      <c r="B3">
        <f>Worksheet!D16</f>
        <v>0</v>
      </c>
      <c r="C3">
        <f>Worksheet!E16</f>
        <v>0</v>
      </c>
      <c r="E3" s="3"/>
      <c r="H3">
        <f>Worksheet!O16</f>
        <v>0</v>
      </c>
      <c r="I3" t="str">
        <f>IF(ISBLANK(Worksheet!M16)=FALSE,Worksheet!M16,"")</f>
        <v/>
      </c>
      <c r="J3" s="44" t="str">
        <f>IFERROR(IF(ISBLANK(Worksheet!$M$15)=FALSE,Worksheet!U16/Worksheet!$M$15,Worksheet!V16/Worksheet!$N$15),"")</f>
        <v/>
      </c>
      <c r="K3" s="44" t="str">
        <f>IFERROR(IF(ISBLANK(Worksheet!$M$15)=FALSE,Worksheet!S16/Worksheet!$M$15,Worksheet!T16/Worksheet!$N$15),"")</f>
        <v/>
      </c>
      <c r="L3" s="44" t="str">
        <f>IFERROR(IF(ISBLANK(Worksheet!$M$15)=FALSE,Worksheet!W16/Worksheet!$M$15,Worksheet!X16/Worksheet!$N$15),"")</f>
        <v/>
      </c>
      <c r="P3" s="3"/>
      <c r="R3" t="str">
        <f>IF(ISBLANK(Worksheet!N16)=FALSE,Worksheet!N16,"")</f>
        <v/>
      </c>
      <c r="S3" t="str">
        <f>IF(Worksheet!$A$11=TRUE,"Y","N")</f>
        <v>N</v>
      </c>
      <c r="T3" t="str">
        <f>IF(Worksheet!$A$12=TRUE,"Y","N")</f>
        <v>N</v>
      </c>
      <c r="U3" t="str">
        <f>IF(Worksheet!$B$11=TRUE,"Y","N")</f>
        <v>N</v>
      </c>
      <c r="V3" t="str">
        <f>IF(Worksheet!$B$12=TRUE,"Y","N")</f>
        <v>N</v>
      </c>
      <c r="W3" t="str">
        <f>IF(Worksheet!$C$11=TRUE,"Y","N")</f>
        <v>N</v>
      </c>
      <c r="X3" t="str">
        <f>IF(Worksheet!$C$12=TRUE,"Y","N")</f>
        <v>N</v>
      </c>
      <c r="Y3" s="44">
        <f>IFERROR(Worksheet!P16,"")</f>
        <v>0</v>
      </c>
    </row>
    <row r="4" spans="1:25" x14ac:dyDescent="0.2">
      <c r="A4" t="str">
        <f>IFERROR(VLOOKUP(Worksheet!B17,'Lookup Table'!$A$1:$B$6,2,FALSE),"")</f>
        <v/>
      </c>
      <c r="B4">
        <f>Worksheet!D17</f>
        <v>0</v>
      </c>
      <c r="C4">
        <f>Worksheet!E17</f>
        <v>0</v>
      </c>
      <c r="E4" s="3"/>
      <c r="H4">
        <f>Worksheet!O17</f>
        <v>0</v>
      </c>
      <c r="I4" t="str">
        <f>IF(ISBLANK(Worksheet!M17)=FALSE,Worksheet!M17,"")</f>
        <v/>
      </c>
      <c r="J4" s="44" t="str">
        <f>IFERROR(IF(ISBLANK(Worksheet!$M$15)=FALSE,Worksheet!U17/Worksheet!$M$15,Worksheet!V17/Worksheet!$N$15),"")</f>
        <v/>
      </c>
      <c r="K4" s="44" t="str">
        <f>IFERROR(IF(ISBLANK(Worksheet!$M$15)=FALSE,Worksheet!S17/Worksheet!$M$15,Worksheet!T17/Worksheet!$N$15),"")</f>
        <v/>
      </c>
      <c r="L4" s="44" t="str">
        <f>IFERROR(IF(ISBLANK(Worksheet!$M$15)=FALSE,Worksheet!W17/Worksheet!$M$15,Worksheet!X17/Worksheet!$N$15),"")</f>
        <v/>
      </c>
      <c r="P4" s="3"/>
      <c r="R4" t="str">
        <f>IF(ISBLANK(Worksheet!N17)=FALSE,Worksheet!N17,"")</f>
        <v/>
      </c>
      <c r="S4" t="str">
        <f>IF(Worksheet!$A$11=TRUE,"Y","N")</f>
        <v>N</v>
      </c>
      <c r="T4" t="str">
        <f>IF(Worksheet!$A$12=TRUE,"Y","N")</f>
        <v>N</v>
      </c>
      <c r="U4" t="str">
        <f>IF(Worksheet!$B$11=TRUE,"Y","N")</f>
        <v>N</v>
      </c>
      <c r="V4" t="str">
        <f>IF(Worksheet!$B$12=TRUE,"Y","N")</f>
        <v>N</v>
      </c>
      <c r="W4" t="str">
        <f>IF(Worksheet!$C$11=TRUE,"Y","N")</f>
        <v>N</v>
      </c>
      <c r="X4" t="str">
        <f>IF(Worksheet!$C$12=TRUE,"Y","N")</f>
        <v>N</v>
      </c>
      <c r="Y4" s="44">
        <f>IFERROR(Worksheet!P17,"")</f>
        <v>0</v>
      </c>
    </row>
    <row r="5" spans="1:25" x14ac:dyDescent="0.2">
      <c r="A5" t="str">
        <f>IFERROR(VLOOKUP(Worksheet!B18,'Lookup Table'!$A$1:$B$6,2,FALSE),"")</f>
        <v/>
      </c>
      <c r="B5">
        <f>Worksheet!D18</f>
        <v>0</v>
      </c>
      <c r="C5">
        <f>Worksheet!E18</f>
        <v>0</v>
      </c>
      <c r="E5" s="3"/>
      <c r="H5">
        <f>Worksheet!O18</f>
        <v>0</v>
      </c>
      <c r="I5" t="str">
        <f>IF(ISBLANK(Worksheet!M18)=FALSE,Worksheet!M18,"")</f>
        <v/>
      </c>
      <c r="J5" s="44" t="str">
        <f>IFERROR(IF(ISBLANK(Worksheet!$M$15)=FALSE,Worksheet!U18/Worksheet!$M$15,Worksheet!V18/Worksheet!$N$15),"")</f>
        <v/>
      </c>
      <c r="K5" s="44" t="str">
        <f>IFERROR(IF(ISBLANK(Worksheet!$M$15)=FALSE,Worksheet!S18/Worksheet!$M$15,Worksheet!T18/Worksheet!$N$15),"")</f>
        <v/>
      </c>
      <c r="L5" s="44" t="str">
        <f>IFERROR(IF(ISBLANK(Worksheet!$M$15)=FALSE,Worksheet!W18/Worksheet!$M$15,Worksheet!X18/Worksheet!$N$15),"")</f>
        <v/>
      </c>
      <c r="P5" s="3"/>
      <c r="R5" t="str">
        <f>IF(ISBLANK(Worksheet!N18)=FALSE,Worksheet!N18,"")</f>
        <v/>
      </c>
      <c r="S5" t="str">
        <f>IF(Worksheet!$A$11=TRUE,"Y","N")</f>
        <v>N</v>
      </c>
      <c r="T5" t="str">
        <f>IF(Worksheet!$A$12=TRUE,"Y","N")</f>
        <v>N</v>
      </c>
      <c r="U5" t="str">
        <f>IF(Worksheet!$B$11=TRUE,"Y","N")</f>
        <v>N</v>
      </c>
      <c r="V5" t="str">
        <f>IF(Worksheet!$B$12=TRUE,"Y","N")</f>
        <v>N</v>
      </c>
      <c r="W5" t="str">
        <f>IF(Worksheet!$C$11=TRUE,"Y","N")</f>
        <v>N</v>
      </c>
      <c r="X5" t="str">
        <f>IF(Worksheet!$C$12=TRUE,"Y","N")</f>
        <v>N</v>
      </c>
      <c r="Y5" s="44">
        <f>IFERROR(Worksheet!P18,"")</f>
        <v>0</v>
      </c>
    </row>
    <row r="6" spans="1:25" x14ac:dyDescent="0.2">
      <c r="A6" t="str">
        <f>IFERROR(VLOOKUP(Worksheet!B19,'Lookup Table'!$A$1:$B$6,2,FALSE),"")</f>
        <v/>
      </c>
      <c r="B6">
        <f>Worksheet!D19</f>
        <v>0</v>
      </c>
      <c r="C6">
        <f>Worksheet!E19</f>
        <v>0</v>
      </c>
      <c r="E6" s="3"/>
      <c r="H6">
        <f>Worksheet!O19</f>
        <v>0</v>
      </c>
      <c r="I6" t="str">
        <f>IF(ISBLANK(Worksheet!M19)=FALSE,Worksheet!M19,"")</f>
        <v/>
      </c>
      <c r="J6" s="44" t="str">
        <f>IFERROR(IF(ISBLANK(Worksheet!$M$15)=FALSE,Worksheet!U19/Worksheet!$M$15,Worksheet!V19/Worksheet!$N$15),"")</f>
        <v/>
      </c>
      <c r="K6" s="44" t="str">
        <f>IFERROR(IF(ISBLANK(Worksheet!$M$15)=FALSE,Worksheet!S19/Worksheet!$M$15,Worksheet!T19/Worksheet!$N$15),"")</f>
        <v/>
      </c>
      <c r="L6" s="44" t="str">
        <f>IFERROR(IF(ISBLANK(Worksheet!$M$15)=FALSE,Worksheet!W19/Worksheet!$M$15,Worksheet!X19/Worksheet!$N$15),"")</f>
        <v/>
      </c>
      <c r="P6" s="3"/>
      <c r="R6" t="str">
        <f>IF(ISBLANK(Worksheet!N19)=FALSE,Worksheet!N19,"")</f>
        <v/>
      </c>
      <c r="S6" t="str">
        <f>IF(Worksheet!$A$11=TRUE,"Y","N")</f>
        <v>N</v>
      </c>
      <c r="T6" t="str">
        <f>IF(Worksheet!$A$12=TRUE,"Y","N")</f>
        <v>N</v>
      </c>
      <c r="U6" t="str">
        <f>IF(Worksheet!$B$11=TRUE,"Y","N")</f>
        <v>N</v>
      </c>
      <c r="V6" t="str">
        <f>IF(Worksheet!$B$12=TRUE,"Y","N")</f>
        <v>N</v>
      </c>
      <c r="W6" t="str">
        <f>IF(Worksheet!$C$11=TRUE,"Y","N")</f>
        <v>N</v>
      </c>
      <c r="X6" t="str">
        <f>IF(Worksheet!$C$12=TRUE,"Y","N")</f>
        <v>N</v>
      </c>
      <c r="Y6" s="44">
        <f>IFERROR(Worksheet!P19,"")</f>
        <v>0</v>
      </c>
    </row>
    <row r="7" spans="1:25" x14ac:dyDescent="0.2">
      <c r="A7" t="str">
        <f>IFERROR(VLOOKUP(Worksheet!B20,'Lookup Table'!$A$1:$B$6,2,FALSE),"")</f>
        <v/>
      </c>
      <c r="B7">
        <f>Worksheet!D20</f>
        <v>0</v>
      </c>
      <c r="C7">
        <f>Worksheet!E20</f>
        <v>0</v>
      </c>
      <c r="E7" s="3"/>
      <c r="H7">
        <f>Worksheet!O20</f>
        <v>0</v>
      </c>
      <c r="I7" t="str">
        <f>IF(ISBLANK(Worksheet!M20)=FALSE,Worksheet!M20,"")</f>
        <v/>
      </c>
      <c r="J7" s="44" t="str">
        <f>IFERROR(IF(ISBLANK(Worksheet!$M$15)=FALSE,Worksheet!U20/Worksheet!$M$15,Worksheet!V20/Worksheet!$N$15),"")</f>
        <v/>
      </c>
      <c r="K7" s="44" t="str">
        <f>IFERROR(IF(ISBLANK(Worksheet!$M$15)=FALSE,Worksheet!S20/Worksheet!$M$15,Worksheet!T20/Worksheet!$N$15),"")</f>
        <v/>
      </c>
      <c r="L7" s="44" t="str">
        <f>IFERROR(IF(ISBLANK(Worksheet!$M$15)=FALSE,Worksheet!W20/Worksheet!$M$15,Worksheet!X20/Worksheet!$N$15),"")</f>
        <v/>
      </c>
      <c r="P7" s="3"/>
      <c r="R7" t="str">
        <f>IF(ISBLANK(Worksheet!N20)=FALSE,Worksheet!N20,"")</f>
        <v/>
      </c>
      <c r="S7" t="str">
        <f>IF(Worksheet!$A$11=TRUE,"Y","N")</f>
        <v>N</v>
      </c>
      <c r="T7" t="str">
        <f>IF(Worksheet!$A$12=TRUE,"Y","N")</f>
        <v>N</v>
      </c>
      <c r="U7" t="str">
        <f>IF(Worksheet!$B$11=TRUE,"Y","N")</f>
        <v>N</v>
      </c>
      <c r="V7" t="str">
        <f>IF(Worksheet!$B$12=TRUE,"Y","N")</f>
        <v>N</v>
      </c>
      <c r="W7" t="str">
        <f>IF(Worksheet!$C$11=TRUE,"Y","N")</f>
        <v>N</v>
      </c>
      <c r="X7" t="str">
        <f>IF(Worksheet!$C$12=TRUE,"Y","N")</f>
        <v>N</v>
      </c>
      <c r="Y7" s="44">
        <f>IFERROR(Worksheet!P20,"")</f>
        <v>0</v>
      </c>
    </row>
    <row r="8" spans="1:25" x14ac:dyDescent="0.2">
      <c r="A8" t="str">
        <f>IFERROR(VLOOKUP(Worksheet!B21,'Lookup Table'!$A$1:$B$6,2,FALSE),"")</f>
        <v/>
      </c>
      <c r="B8">
        <f>Worksheet!D21</f>
        <v>0</v>
      </c>
      <c r="C8">
        <f>Worksheet!E21</f>
        <v>0</v>
      </c>
      <c r="E8" s="3"/>
      <c r="H8">
        <f>Worksheet!O21</f>
        <v>0</v>
      </c>
      <c r="I8" t="str">
        <f>IF(ISBLANK(Worksheet!M21)=FALSE,Worksheet!M21,"")</f>
        <v/>
      </c>
      <c r="J8" s="44" t="str">
        <f>IFERROR(IF(ISBLANK(Worksheet!$M$15)=FALSE,Worksheet!U21/Worksheet!$M$15,Worksheet!V21/Worksheet!$N$15),"")</f>
        <v/>
      </c>
      <c r="K8" s="44" t="str">
        <f>IFERROR(IF(ISBLANK(Worksheet!$M$15)=FALSE,Worksheet!S21/Worksheet!$M$15,Worksheet!T21/Worksheet!$N$15),"")</f>
        <v/>
      </c>
      <c r="L8" s="44" t="str">
        <f>IFERROR(IF(ISBLANK(Worksheet!$M$15)=FALSE,Worksheet!W21/Worksheet!$M$15,Worksheet!X21/Worksheet!$N$15),"")</f>
        <v/>
      </c>
      <c r="P8" s="3"/>
      <c r="R8" t="str">
        <f>IF(ISBLANK(Worksheet!N21)=FALSE,Worksheet!N21,"")</f>
        <v/>
      </c>
      <c r="S8" t="str">
        <f>IF(Worksheet!$A$11=TRUE,"Y","N")</f>
        <v>N</v>
      </c>
      <c r="T8" t="str">
        <f>IF(Worksheet!$A$12=TRUE,"Y","N")</f>
        <v>N</v>
      </c>
      <c r="U8" t="str">
        <f>IF(Worksheet!$B$11=TRUE,"Y","N")</f>
        <v>N</v>
      </c>
      <c r="V8" t="str">
        <f>IF(Worksheet!$B$12=TRUE,"Y","N")</f>
        <v>N</v>
      </c>
      <c r="W8" t="str">
        <f>IF(Worksheet!$C$11=TRUE,"Y","N")</f>
        <v>N</v>
      </c>
      <c r="X8" t="str">
        <f>IF(Worksheet!$C$12=TRUE,"Y","N")</f>
        <v>N</v>
      </c>
      <c r="Y8" s="44">
        <f>IFERROR(Worksheet!P21,"")</f>
        <v>0</v>
      </c>
    </row>
    <row r="9" spans="1:25" x14ac:dyDescent="0.2">
      <c r="A9" t="str">
        <f>IFERROR(VLOOKUP(Worksheet!B22,'Lookup Table'!$A$1:$B$6,2,FALSE),"")</f>
        <v/>
      </c>
      <c r="B9">
        <f>Worksheet!D22</f>
        <v>0</v>
      </c>
      <c r="C9">
        <f>Worksheet!E22</f>
        <v>0</v>
      </c>
      <c r="E9" s="3"/>
      <c r="H9">
        <f>Worksheet!O22</f>
        <v>0</v>
      </c>
      <c r="I9" t="str">
        <f>IF(ISBLANK(Worksheet!M22)=FALSE,Worksheet!M22,"")</f>
        <v/>
      </c>
      <c r="J9" s="44" t="str">
        <f>IFERROR(IF(ISBLANK(Worksheet!$M$15)=FALSE,Worksheet!U22/Worksheet!$M$15,Worksheet!V22/Worksheet!$N$15),"")</f>
        <v/>
      </c>
      <c r="K9" s="44" t="str">
        <f>IFERROR(IF(ISBLANK(Worksheet!$M$15)=FALSE,Worksheet!S22/Worksheet!$M$15,Worksheet!T22/Worksheet!$N$15),"")</f>
        <v/>
      </c>
      <c r="L9" s="44" t="str">
        <f>IFERROR(IF(ISBLANK(Worksheet!$M$15)=FALSE,Worksheet!W22/Worksheet!$M$15,Worksheet!X22/Worksheet!$N$15),"")</f>
        <v/>
      </c>
      <c r="P9" s="3"/>
      <c r="R9" t="str">
        <f>IF(ISBLANK(Worksheet!N22)=FALSE,Worksheet!N22,"")</f>
        <v/>
      </c>
      <c r="S9" t="str">
        <f>IF(Worksheet!$A$11=TRUE,"Y","N")</f>
        <v>N</v>
      </c>
      <c r="T9" t="str">
        <f>IF(Worksheet!$A$12=TRUE,"Y","N")</f>
        <v>N</v>
      </c>
      <c r="U9" t="str">
        <f>IF(Worksheet!$B$11=TRUE,"Y","N")</f>
        <v>N</v>
      </c>
      <c r="V9" t="str">
        <f>IF(Worksheet!$B$12=TRUE,"Y","N")</f>
        <v>N</v>
      </c>
      <c r="W9" t="str">
        <f>IF(Worksheet!$C$11=TRUE,"Y","N")</f>
        <v>N</v>
      </c>
      <c r="X9" t="str">
        <f>IF(Worksheet!$C$12=TRUE,"Y","N")</f>
        <v>N</v>
      </c>
      <c r="Y9" s="44">
        <f>IFERROR(Worksheet!P22,"")</f>
        <v>0</v>
      </c>
    </row>
    <row r="10" spans="1:25" x14ac:dyDescent="0.2">
      <c r="A10" t="str">
        <f>IFERROR(VLOOKUP(Worksheet!B23,'Lookup Table'!$A$1:$B$6,2,FALSE),"")</f>
        <v/>
      </c>
      <c r="B10">
        <f>Worksheet!D23</f>
        <v>0</v>
      </c>
      <c r="C10">
        <f>Worksheet!E23</f>
        <v>0</v>
      </c>
      <c r="E10" s="3"/>
      <c r="H10">
        <f>Worksheet!O23</f>
        <v>0</v>
      </c>
      <c r="I10" t="str">
        <f>IF(ISBLANK(Worksheet!M23)=FALSE,Worksheet!M23,"")</f>
        <v/>
      </c>
      <c r="J10" s="44" t="str">
        <f>IFERROR(IF(ISBLANK(Worksheet!$M$15)=FALSE,Worksheet!U23/Worksheet!$M$15,Worksheet!V23/Worksheet!$N$15),"")</f>
        <v/>
      </c>
      <c r="K10" s="44" t="str">
        <f>IFERROR(IF(ISBLANK(Worksheet!$M$15)=FALSE,Worksheet!S23/Worksheet!$M$15,Worksheet!T23/Worksheet!$N$15),"")</f>
        <v/>
      </c>
      <c r="L10" s="44" t="str">
        <f>IFERROR(IF(ISBLANK(Worksheet!$M$15)=FALSE,Worksheet!W23/Worksheet!$M$15,Worksheet!X23/Worksheet!$N$15),"")</f>
        <v/>
      </c>
      <c r="P10" s="3"/>
      <c r="R10" t="str">
        <f>IF(ISBLANK(Worksheet!N23)=FALSE,Worksheet!N23,"")</f>
        <v/>
      </c>
      <c r="S10" t="str">
        <f>IF(Worksheet!$A$11=TRUE,"Y","N")</f>
        <v>N</v>
      </c>
      <c r="T10" t="str">
        <f>IF(Worksheet!$A$12=TRUE,"Y","N")</f>
        <v>N</v>
      </c>
      <c r="U10" t="str">
        <f>IF(Worksheet!$B$11=TRUE,"Y","N")</f>
        <v>N</v>
      </c>
      <c r="V10" t="str">
        <f>IF(Worksheet!$B$12=TRUE,"Y","N")</f>
        <v>N</v>
      </c>
      <c r="W10" t="str">
        <f>IF(Worksheet!$C$11=TRUE,"Y","N")</f>
        <v>N</v>
      </c>
      <c r="X10" t="str">
        <f>IF(Worksheet!$C$12=TRUE,"Y","N")</f>
        <v>N</v>
      </c>
      <c r="Y10" s="44">
        <f>IFERROR(Worksheet!P23,"")</f>
        <v>0</v>
      </c>
    </row>
    <row r="11" spans="1:25" x14ac:dyDescent="0.2">
      <c r="A11" t="str">
        <f>IFERROR(VLOOKUP(Worksheet!B24,'Lookup Table'!$A$1:$B$6,2,FALSE),"")</f>
        <v/>
      </c>
      <c r="B11">
        <f>Worksheet!D24</f>
        <v>0</v>
      </c>
      <c r="C11">
        <f>Worksheet!E24</f>
        <v>0</v>
      </c>
      <c r="E11" s="3"/>
      <c r="H11">
        <f>Worksheet!O24</f>
        <v>0</v>
      </c>
      <c r="I11" t="str">
        <f>IF(ISBLANK(Worksheet!M24)=FALSE,Worksheet!M24,"")</f>
        <v/>
      </c>
      <c r="J11" s="44" t="str">
        <f>IFERROR(IF(ISBLANK(Worksheet!$M$15)=FALSE,Worksheet!U24/Worksheet!$M$15,Worksheet!V24/Worksheet!$N$15),"")</f>
        <v/>
      </c>
      <c r="K11" s="44" t="str">
        <f>IFERROR(IF(ISBLANK(Worksheet!$M$15)=FALSE,Worksheet!S24/Worksheet!$M$15,Worksheet!T24/Worksheet!$N$15),"")</f>
        <v/>
      </c>
      <c r="L11" s="44" t="str">
        <f>IFERROR(IF(ISBLANK(Worksheet!$M$15)=FALSE,Worksheet!W24/Worksheet!$M$15,Worksheet!X24/Worksheet!$N$15),"")</f>
        <v/>
      </c>
      <c r="P11" s="3"/>
      <c r="R11" t="str">
        <f>IF(ISBLANK(Worksheet!N24)=FALSE,Worksheet!N24,"")</f>
        <v/>
      </c>
      <c r="S11" t="str">
        <f>IF(Worksheet!$A$11=TRUE,"Y","N")</f>
        <v>N</v>
      </c>
      <c r="T11" t="str">
        <f>IF(Worksheet!$A$12=TRUE,"Y","N")</f>
        <v>N</v>
      </c>
      <c r="U11" t="str">
        <f>IF(Worksheet!$B$11=TRUE,"Y","N")</f>
        <v>N</v>
      </c>
      <c r="V11" t="str">
        <f>IF(Worksheet!$B$12=TRUE,"Y","N")</f>
        <v>N</v>
      </c>
      <c r="W11" t="str">
        <f>IF(Worksheet!$C$11=TRUE,"Y","N")</f>
        <v>N</v>
      </c>
      <c r="X11" t="str">
        <f>IF(Worksheet!$C$12=TRUE,"Y","N")</f>
        <v>N</v>
      </c>
      <c r="Y11" s="44">
        <f>IFERROR(Worksheet!P24,"")</f>
        <v>0</v>
      </c>
    </row>
    <row r="12" spans="1:25" x14ac:dyDescent="0.2">
      <c r="A12" t="str">
        <f>IFERROR(VLOOKUP(Worksheet!B25,'Lookup Table'!$A$1:$B$6,2,FALSE),"")</f>
        <v/>
      </c>
      <c r="B12">
        <f>Worksheet!D25</f>
        <v>0</v>
      </c>
      <c r="C12">
        <f>Worksheet!E25</f>
        <v>0</v>
      </c>
      <c r="E12" s="3"/>
      <c r="H12">
        <f>Worksheet!O25</f>
        <v>0</v>
      </c>
      <c r="I12" t="str">
        <f>IF(ISBLANK(Worksheet!M25)=FALSE,Worksheet!M25,"")</f>
        <v/>
      </c>
      <c r="J12" s="44" t="str">
        <f>IFERROR(IF(ISBLANK(Worksheet!$M$15)=FALSE,Worksheet!U25/Worksheet!$M$15,Worksheet!V25/Worksheet!$N$15),"")</f>
        <v/>
      </c>
      <c r="K12" s="44" t="str">
        <f>IFERROR(IF(ISBLANK(Worksheet!$M$15)=FALSE,Worksheet!S25/Worksheet!$M$15,Worksheet!T25/Worksheet!$N$15),"")</f>
        <v/>
      </c>
      <c r="L12" s="44" t="str">
        <f>IFERROR(IF(ISBLANK(Worksheet!$M$15)=FALSE,Worksheet!W25/Worksheet!$M$15,Worksheet!X25/Worksheet!$N$15),"")</f>
        <v/>
      </c>
      <c r="P12" s="3"/>
      <c r="R12" t="str">
        <f>IF(ISBLANK(Worksheet!N25)=FALSE,Worksheet!N25,"")</f>
        <v/>
      </c>
      <c r="S12" t="str">
        <f>IF(Worksheet!$A$11=TRUE,"Y","N")</f>
        <v>N</v>
      </c>
      <c r="T12" t="str">
        <f>IF(Worksheet!$A$12=TRUE,"Y","N")</f>
        <v>N</v>
      </c>
      <c r="U12" t="str">
        <f>IF(Worksheet!$B$11=TRUE,"Y","N")</f>
        <v>N</v>
      </c>
      <c r="V12" t="str">
        <f>IF(Worksheet!$B$12=TRUE,"Y","N")</f>
        <v>N</v>
      </c>
      <c r="W12" t="str">
        <f>IF(Worksheet!$C$11=TRUE,"Y","N")</f>
        <v>N</v>
      </c>
      <c r="X12" t="str">
        <f>IF(Worksheet!$C$12=TRUE,"Y","N")</f>
        <v>N</v>
      </c>
      <c r="Y12" s="44">
        <f>IFERROR(Worksheet!P25,"")</f>
        <v>0</v>
      </c>
    </row>
    <row r="13" spans="1:25" x14ac:dyDescent="0.2">
      <c r="A13" t="str">
        <f>IFERROR(VLOOKUP(Worksheet!B26,'Lookup Table'!$A$1:$B$6,2,FALSE),"")</f>
        <v/>
      </c>
      <c r="B13">
        <f>Worksheet!D26</f>
        <v>0</v>
      </c>
      <c r="C13">
        <f>Worksheet!E26</f>
        <v>0</v>
      </c>
      <c r="E13" s="3"/>
      <c r="H13">
        <f>Worksheet!O26</f>
        <v>0</v>
      </c>
      <c r="I13" t="str">
        <f>IF(ISBLANK(Worksheet!M26)=FALSE,Worksheet!M26,"")</f>
        <v/>
      </c>
      <c r="J13" s="44" t="str">
        <f>IFERROR(IF(ISBLANK(Worksheet!$M$15)=FALSE,Worksheet!U26/Worksheet!$M$15,Worksheet!V26/Worksheet!$N$15),"")</f>
        <v/>
      </c>
      <c r="K13" s="44" t="str">
        <f>IFERROR(IF(ISBLANK(Worksheet!$M$15)=FALSE,Worksheet!S26/Worksheet!$M$15,Worksheet!T26/Worksheet!$N$15),"")</f>
        <v/>
      </c>
      <c r="L13" s="44" t="str">
        <f>IFERROR(IF(ISBLANK(Worksheet!$M$15)=FALSE,Worksheet!W26/Worksheet!$M$15,Worksheet!X26/Worksheet!$N$15),"")</f>
        <v/>
      </c>
      <c r="P13" s="3"/>
      <c r="R13" t="str">
        <f>IF(ISBLANK(Worksheet!N26)=FALSE,Worksheet!N26,"")</f>
        <v/>
      </c>
      <c r="S13" t="str">
        <f>IF(Worksheet!$A$11=TRUE,"Y","N")</f>
        <v>N</v>
      </c>
      <c r="T13" t="str">
        <f>IF(Worksheet!$A$12=TRUE,"Y","N")</f>
        <v>N</v>
      </c>
      <c r="U13" t="str">
        <f>IF(Worksheet!$B$11=TRUE,"Y","N")</f>
        <v>N</v>
      </c>
      <c r="V13" t="str">
        <f>IF(Worksheet!$B$12=TRUE,"Y","N")</f>
        <v>N</v>
      </c>
      <c r="W13" t="str">
        <f>IF(Worksheet!$C$11=TRUE,"Y","N")</f>
        <v>N</v>
      </c>
      <c r="X13" t="str">
        <f>IF(Worksheet!$C$12=TRUE,"Y","N")</f>
        <v>N</v>
      </c>
      <c r="Y13" s="44">
        <f>IFERROR(Worksheet!P26,"")</f>
        <v>0</v>
      </c>
    </row>
    <row r="14" spans="1:25" x14ac:dyDescent="0.2">
      <c r="A14" t="str">
        <f>IFERROR(VLOOKUP(Worksheet!B27,'Lookup Table'!$A$1:$B$6,2,FALSE),"")</f>
        <v/>
      </c>
      <c r="B14">
        <f>Worksheet!D27</f>
        <v>0</v>
      </c>
      <c r="C14">
        <f>Worksheet!E27</f>
        <v>0</v>
      </c>
      <c r="E14" s="3"/>
      <c r="H14">
        <f>Worksheet!O27</f>
        <v>0</v>
      </c>
      <c r="I14" t="str">
        <f>IF(ISBLANK(Worksheet!M27)=FALSE,Worksheet!M27,"")</f>
        <v/>
      </c>
      <c r="J14" s="44" t="str">
        <f>IFERROR(IF(ISBLANK(Worksheet!$M$15)=FALSE,Worksheet!U27/Worksheet!$M$15,Worksheet!V27/Worksheet!$N$15),"")</f>
        <v/>
      </c>
      <c r="K14" s="44" t="str">
        <f>IFERROR(IF(ISBLANK(Worksheet!$M$15)=FALSE,Worksheet!S27/Worksheet!$M$15,Worksheet!T27/Worksheet!$N$15),"")</f>
        <v/>
      </c>
      <c r="L14" s="44" t="str">
        <f>IFERROR(IF(ISBLANK(Worksheet!$M$15)=FALSE,Worksheet!W27/Worksheet!$M$15,Worksheet!X27/Worksheet!$N$15),"")</f>
        <v/>
      </c>
      <c r="P14" s="3"/>
      <c r="R14" t="str">
        <f>IF(ISBLANK(Worksheet!N27)=FALSE,Worksheet!N27,"")</f>
        <v/>
      </c>
      <c r="S14" t="str">
        <f>IF(Worksheet!$A$11=TRUE,"Y","N")</f>
        <v>N</v>
      </c>
      <c r="T14" t="str">
        <f>IF(Worksheet!$A$12=TRUE,"Y","N")</f>
        <v>N</v>
      </c>
      <c r="U14" t="str">
        <f>IF(Worksheet!$B$11=TRUE,"Y","N")</f>
        <v>N</v>
      </c>
      <c r="V14" t="str">
        <f>IF(Worksheet!$B$12=TRUE,"Y","N")</f>
        <v>N</v>
      </c>
      <c r="W14" t="str">
        <f>IF(Worksheet!$C$11=TRUE,"Y","N")</f>
        <v>N</v>
      </c>
      <c r="X14" t="str">
        <f>IF(Worksheet!$C$12=TRUE,"Y","N")</f>
        <v>N</v>
      </c>
      <c r="Y14" s="44">
        <f>IFERROR(Worksheet!P27,"")</f>
        <v>0</v>
      </c>
    </row>
    <row r="15" spans="1:25" x14ac:dyDescent="0.2">
      <c r="A15" t="str">
        <f>IFERROR(VLOOKUP(Worksheet!B28,'Lookup Table'!$A$1:$B$6,2,FALSE),"")</f>
        <v/>
      </c>
      <c r="B15">
        <f>Worksheet!D28</f>
        <v>0</v>
      </c>
      <c r="C15">
        <f>Worksheet!E28</f>
        <v>0</v>
      </c>
      <c r="E15" s="3"/>
      <c r="H15">
        <f>Worksheet!O28</f>
        <v>0</v>
      </c>
      <c r="I15" t="str">
        <f>IF(ISBLANK(Worksheet!M28)=FALSE,Worksheet!M28,"")</f>
        <v/>
      </c>
      <c r="J15" s="44" t="str">
        <f>IFERROR(IF(ISBLANK(Worksheet!$M$15)=FALSE,Worksheet!U28/Worksheet!$M$15,Worksheet!V28/Worksheet!$N$15),"")</f>
        <v/>
      </c>
      <c r="K15" s="44" t="str">
        <f>IFERROR(IF(ISBLANK(Worksheet!$M$15)=FALSE,Worksheet!S28/Worksheet!$M$15,Worksheet!T28/Worksheet!$N$15),"")</f>
        <v/>
      </c>
      <c r="L15" s="44" t="str">
        <f>IFERROR(IF(ISBLANK(Worksheet!$M$15)=FALSE,Worksheet!W28/Worksheet!$M$15,Worksheet!X28/Worksheet!$N$15),"")</f>
        <v/>
      </c>
      <c r="P15" s="3"/>
      <c r="R15" t="str">
        <f>IF(ISBLANK(Worksheet!N28)=FALSE,Worksheet!N28,"")</f>
        <v/>
      </c>
      <c r="S15" t="str">
        <f>IF(Worksheet!$A$11=TRUE,"Y","N")</f>
        <v>N</v>
      </c>
      <c r="T15" t="str">
        <f>IF(Worksheet!$A$12=TRUE,"Y","N")</f>
        <v>N</v>
      </c>
      <c r="U15" t="str">
        <f>IF(Worksheet!$B$11=TRUE,"Y","N")</f>
        <v>N</v>
      </c>
      <c r="V15" t="str">
        <f>IF(Worksheet!$B$12=TRUE,"Y","N")</f>
        <v>N</v>
      </c>
      <c r="W15" t="str">
        <f>IF(Worksheet!$C$11=TRUE,"Y","N")</f>
        <v>N</v>
      </c>
      <c r="X15" t="str">
        <f>IF(Worksheet!$C$12=TRUE,"Y","N")</f>
        <v>N</v>
      </c>
      <c r="Y15" s="44">
        <f>IFERROR(Worksheet!P28,"")</f>
        <v>0</v>
      </c>
    </row>
    <row r="16" spans="1:25" x14ac:dyDescent="0.2">
      <c r="A16" t="str">
        <f>IFERROR(VLOOKUP(Worksheet!B29,'Lookup Table'!$A$1:$B$6,2,FALSE),"")</f>
        <v/>
      </c>
      <c r="B16">
        <f>Worksheet!D29</f>
        <v>0</v>
      </c>
      <c r="C16">
        <f>Worksheet!E29</f>
        <v>0</v>
      </c>
      <c r="E16" s="3"/>
      <c r="H16">
        <f>Worksheet!O29</f>
        <v>0</v>
      </c>
      <c r="I16" t="str">
        <f>IF(ISBLANK(Worksheet!M29)=FALSE,Worksheet!M29,"")</f>
        <v/>
      </c>
      <c r="J16" s="44" t="str">
        <f>IFERROR(IF(ISBLANK(Worksheet!$M$15)=FALSE,Worksheet!U29/Worksheet!$M$15,Worksheet!V29/Worksheet!$N$15),"")</f>
        <v/>
      </c>
      <c r="K16" s="44" t="str">
        <f>IFERROR(IF(ISBLANK(Worksheet!$M$15)=FALSE,Worksheet!S29/Worksheet!$M$15,Worksheet!T29/Worksheet!$N$15),"")</f>
        <v/>
      </c>
      <c r="L16" s="44" t="str">
        <f>IFERROR(IF(ISBLANK(Worksheet!$M$15)=FALSE,Worksheet!W29/Worksheet!$M$15,Worksheet!X29/Worksheet!$N$15),"")</f>
        <v/>
      </c>
      <c r="P16" s="3"/>
      <c r="R16" t="str">
        <f>IF(ISBLANK(Worksheet!N29)=FALSE,Worksheet!N29,"")</f>
        <v/>
      </c>
      <c r="S16" t="str">
        <f>IF(Worksheet!$A$11=TRUE,"Y","N")</f>
        <v>N</v>
      </c>
      <c r="T16" t="str">
        <f>IF(Worksheet!$A$12=TRUE,"Y","N")</f>
        <v>N</v>
      </c>
      <c r="U16" t="str">
        <f>IF(Worksheet!$B$11=TRUE,"Y","N")</f>
        <v>N</v>
      </c>
      <c r="V16" t="str">
        <f>IF(Worksheet!$B$12=TRUE,"Y","N")</f>
        <v>N</v>
      </c>
      <c r="W16" t="str">
        <f>IF(Worksheet!$C$11=TRUE,"Y","N")</f>
        <v>N</v>
      </c>
      <c r="X16" t="str">
        <f>IF(Worksheet!$C$12=TRUE,"Y","N")</f>
        <v>N</v>
      </c>
      <c r="Y16" s="44">
        <f>IFERROR(Worksheet!P29,"")</f>
        <v>0</v>
      </c>
    </row>
    <row r="17" spans="1:25" x14ac:dyDescent="0.2">
      <c r="A17" t="str">
        <f>IFERROR(VLOOKUP(Worksheet!B30,'Lookup Table'!$A$1:$B$6,2,FALSE),"")</f>
        <v/>
      </c>
      <c r="B17">
        <f>Worksheet!D30</f>
        <v>0</v>
      </c>
      <c r="C17">
        <f>Worksheet!E30</f>
        <v>0</v>
      </c>
      <c r="E17" s="3"/>
      <c r="H17">
        <f>Worksheet!O30</f>
        <v>0</v>
      </c>
      <c r="I17" t="str">
        <f>IF(ISBLANK(Worksheet!M30)=FALSE,Worksheet!M30,"")</f>
        <v/>
      </c>
      <c r="J17" s="44" t="str">
        <f>IFERROR(IF(ISBLANK(Worksheet!$M$15)=FALSE,Worksheet!U30/Worksheet!$M$15,Worksheet!V30/Worksheet!$N$15),"")</f>
        <v/>
      </c>
      <c r="K17" s="44" t="str">
        <f>IFERROR(IF(ISBLANK(Worksheet!$M$15)=FALSE,Worksheet!S30/Worksheet!$M$15,Worksheet!T30/Worksheet!$N$15),"")</f>
        <v/>
      </c>
      <c r="L17" s="44" t="str">
        <f>IFERROR(IF(ISBLANK(Worksheet!$M$15)=FALSE,Worksheet!W30/Worksheet!$M$15,Worksheet!X30/Worksheet!$N$15),"")</f>
        <v/>
      </c>
      <c r="P17" s="3"/>
      <c r="R17" t="str">
        <f>IF(ISBLANK(Worksheet!N30)=FALSE,Worksheet!N30,"")</f>
        <v/>
      </c>
      <c r="S17" t="str">
        <f>IF(Worksheet!$A$11=TRUE,"Y","N")</f>
        <v>N</v>
      </c>
      <c r="T17" t="str">
        <f>IF(Worksheet!$A$12=TRUE,"Y","N")</f>
        <v>N</v>
      </c>
      <c r="U17" t="str">
        <f>IF(Worksheet!$B$11=TRUE,"Y","N")</f>
        <v>N</v>
      </c>
      <c r="V17" t="str">
        <f>IF(Worksheet!$B$12=TRUE,"Y","N")</f>
        <v>N</v>
      </c>
      <c r="W17" t="str">
        <f>IF(Worksheet!$C$11=TRUE,"Y","N")</f>
        <v>N</v>
      </c>
      <c r="X17" t="str">
        <f>IF(Worksheet!$C$12=TRUE,"Y","N")</f>
        <v>N</v>
      </c>
      <c r="Y17" s="44">
        <f>IFERROR(Worksheet!P30,"")</f>
        <v>0</v>
      </c>
    </row>
    <row r="18" spans="1:25" x14ac:dyDescent="0.2">
      <c r="A18" t="str">
        <f>IFERROR(VLOOKUP(Worksheet!B31,'Lookup Table'!$A$1:$B$6,2,FALSE),"")</f>
        <v/>
      </c>
      <c r="B18">
        <f>Worksheet!D31</f>
        <v>0</v>
      </c>
      <c r="C18">
        <f>Worksheet!E31</f>
        <v>0</v>
      </c>
      <c r="E18" s="3"/>
      <c r="H18">
        <f>Worksheet!O31</f>
        <v>0</v>
      </c>
      <c r="I18" t="str">
        <f>IF(ISBLANK(Worksheet!M31)=FALSE,Worksheet!M31,"")</f>
        <v/>
      </c>
      <c r="J18" s="44" t="str">
        <f>IFERROR(IF(ISBLANK(Worksheet!$M$15)=FALSE,Worksheet!U31/Worksheet!$M$15,Worksheet!V31/Worksheet!$N$15),"")</f>
        <v/>
      </c>
      <c r="K18" s="44" t="str">
        <f>IFERROR(IF(ISBLANK(Worksheet!$M$15)=FALSE,Worksheet!S31/Worksheet!$M$15,Worksheet!T31/Worksheet!$N$15),"")</f>
        <v/>
      </c>
      <c r="L18" s="44" t="str">
        <f>IFERROR(IF(ISBLANK(Worksheet!$M$15)=FALSE,Worksheet!W31/Worksheet!$M$15,Worksheet!X31/Worksheet!$N$15),"")</f>
        <v/>
      </c>
      <c r="P18" s="3"/>
      <c r="R18" t="str">
        <f>IF(ISBLANK(Worksheet!N31)=FALSE,Worksheet!N31,"")</f>
        <v/>
      </c>
      <c r="S18" t="str">
        <f>IF(Worksheet!$A$11=TRUE,"Y","N")</f>
        <v>N</v>
      </c>
      <c r="T18" t="str">
        <f>IF(Worksheet!$A$12=TRUE,"Y","N")</f>
        <v>N</v>
      </c>
      <c r="U18" t="str">
        <f>IF(Worksheet!$B$11=TRUE,"Y","N")</f>
        <v>N</v>
      </c>
      <c r="V18" t="str">
        <f>IF(Worksheet!$B$12=TRUE,"Y","N")</f>
        <v>N</v>
      </c>
      <c r="W18" t="str">
        <f>IF(Worksheet!$C$11=TRUE,"Y","N")</f>
        <v>N</v>
      </c>
      <c r="X18" t="str">
        <f>IF(Worksheet!$C$12=TRUE,"Y","N")</f>
        <v>N</v>
      </c>
      <c r="Y18" s="44">
        <f>IFERROR(Worksheet!P31,"")</f>
        <v>0</v>
      </c>
    </row>
    <row r="19" spans="1:25" x14ac:dyDescent="0.2">
      <c r="A19" t="str">
        <f>IFERROR(VLOOKUP(Worksheet!B32,'Lookup Table'!$A$1:$B$6,2,FALSE),"")</f>
        <v/>
      </c>
      <c r="B19">
        <f>Worksheet!D32</f>
        <v>0</v>
      </c>
      <c r="C19">
        <f>Worksheet!E32</f>
        <v>0</v>
      </c>
      <c r="E19" s="3"/>
      <c r="H19">
        <f>Worksheet!O32</f>
        <v>0</v>
      </c>
      <c r="I19" t="str">
        <f>IF(ISBLANK(Worksheet!M32)=FALSE,Worksheet!M32,"")</f>
        <v/>
      </c>
      <c r="J19" s="44" t="str">
        <f>IFERROR(IF(ISBLANK(Worksheet!$M$15)=FALSE,Worksheet!U32/Worksheet!$M$15,Worksheet!V32/Worksheet!$N$15),"")</f>
        <v/>
      </c>
      <c r="K19" s="44" t="str">
        <f>IFERROR(IF(ISBLANK(Worksheet!$M$15)=FALSE,Worksheet!S32/Worksheet!$M$15,Worksheet!T32/Worksheet!$N$15),"")</f>
        <v/>
      </c>
      <c r="L19" s="44" t="str">
        <f>IFERROR(IF(ISBLANK(Worksheet!$M$15)=FALSE,Worksheet!W32/Worksheet!$M$15,Worksheet!X32/Worksheet!$N$15),"")</f>
        <v/>
      </c>
      <c r="P19" s="3"/>
      <c r="R19" t="str">
        <f>IF(ISBLANK(Worksheet!N32)=FALSE,Worksheet!N32,"")</f>
        <v/>
      </c>
      <c r="S19" t="str">
        <f>IF(Worksheet!$A$11=TRUE,"Y","N")</f>
        <v>N</v>
      </c>
      <c r="T19" t="str">
        <f>IF(Worksheet!$A$12=TRUE,"Y","N")</f>
        <v>N</v>
      </c>
      <c r="U19" t="str">
        <f>IF(Worksheet!$B$11=TRUE,"Y","N")</f>
        <v>N</v>
      </c>
      <c r="V19" t="str">
        <f>IF(Worksheet!$B$12=TRUE,"Y","N")</f>
        <v>N</v>
      </c>
      <c r="W19" t="str">
        <f>IF(Worksheet!$C$11=TRUE,"Y","N")</f>
        <v>N</v>
      </c>
      <c r="X19" t="str">
        <f>IF(Worksheet!$C$12=TRUE,"Y","N")</f>
        <v>N</v>
      </c>
      <c r="Y19" s="44">
        <f>IFERROR(Worksheet!P32,"")</f>
        <v>0</v>
      </c>
    </row>
    <row r="20" spans="1:25" x14ac:dyDescent="0.2">
      <c r="A20" t="str">
        <f>IFERROR(VLOOKUP(Worksheet!B33,'Lookup Table'!$A$1:$B$6,2,FALSE),"")</f>
        <v/>
      </c>
      <c r="B20">
        <f>Worksheet!D33</f>
        <v>0</v>
      </c>
      <c r="C20">
        <f>Worksheet!E33</f>
        <v>0</v>
      </c>
      <c r="E20" s="3"/>
      <c r="H20">
        <f>Worksheet!O33</f>
        <v>0</v>
      </c>
      <c r="I20" t="str">
        <f>IF(ISBLANK(Worksheet!M33)=FALSE,Worksheet!M33,"")</f>
        <v/>
      </c>
      <c r="J20" s="44" t="str">
        <f>IFERROR(IF(ISBLANK(Worksheet!$M$15)=FALSE,Worksheet!U33/Worksheet!$M$15,Worksheet!V33/Worksheet!$N$15),"")</f>
        <v/>
      </c>
      <c r="K20" s="44" t="str">
        <f>IFERROR(IF(ISBLANK(Worksheet!$M$15)=FALSE,Worksheet!S33/Worksheet!$M$15,Worksheet!T33/Worksheet!$N$15),"")</f>
        <v/>
      </c>
      <c r="L20" s="44" t="str">
        <f>IFERROR(IF(ISBLANK(Worksheet!$M$15)=FALSE,Worksheet!W33/Worksheet!$M$15,Worksheet!X33/Worksheet!$N$15),"")</f>
        <v/>
      </c>
      <c r="P20" s="3"/>
      <c r="R20" t="str">
        <f>IF(ISBLANK(Worksheet!N33)=FALSE,Worksheet!N33,"")</f>
        <v/>
      </c>
      <c r="S20" t="str">
        <f>IF(Worksheet!$A$11=TRUE,"Y","N")</f>
        <v>N</v>
      </c>
      <c r="T20" t="str">
        <f>IF(Worksheet!$A$12=TRUE,"Y","N")</f>
        <v>N</v>
      </c>
      <c r="U20" t="str">
        <f>IF(Worksheet!$B$11=TRUE,"Y","N")</f>
        <v>N</v>
      </c>
      <c r="V20" t="str">
        <f>IF(Worksheet!$B$12=TRUE,"Y","N")</f>
        <v>N</v>
      </c>
      <c r="W20" t="str">
        <f>IF(Worksheet!$C$11=TRUE,"Y","N")</f>
        <v>N</v>
      </c>
      <c r="X20" t="str">
        <f>IF(Worksheet!$C$12=TRUE,"Y","N")</f>
        <v>N</v>
      </c>
      <c r="Y20" s="44">
        <f>IFERROR(Worksheet!P33,"")</f>
        <v>0</v>
      </c>
    </row>
    <row r="21" spans="1:25" x14ac:dyDescent="0.2">
      <c r="A21" t="str">
        <f>IFERROR(VLOOKUP(Worksheet!B34,'Lookup Table'!$A$1:$B$6,2,FALSE),"")</f>
        <v/>
      </c>
      <c r="B21">
        <f>Worksheet!D34</f>
        <v>0</v>
      </c>
      <c r="C21">
        <f>Worksheet!E34</f>
        <v>0</v>
      </c>
      <c r="E21" s="3"/>
      <c r="H21">
        <f>Worksheet!O34</f>
        <v>0</v>
      </c>
      <c r="I21" t="str">
        <f>IF(ISBLANK(Worksheet!M34)=FALSE,Worksheet!M34,"")</f>
        <v/>
      </c>
      <c r="J21" s="44" t="str">
        <f>IFERROR(IF(ISBLANK(Worksheet!$M$15)=FALSE,Worksheet!U34/Worksheet!$M$15,Worksheet!V34/Worksheet!$N$15),"")</f>
        <v/>
      </c>
      <c r="K21" s="44" t="str">
        <f>IFERROR(IF(ISBLANK(Worksheet!$M$15)=FALSE,Worksheet!S34/Worksheet!$M$15,Worksheet!T34/Worksheet!$N$15),"")</f>
        <v/>
      </c>
      <c r="L21" s="44" t="str">
        <f>IFERROR(IF(ISBLANK(Worksheet!$M$15)=FALSE,Worksheet!W34/Worksheet!$M$15,Worksheet!X34/Worksheet!$N$15),"")</f>
        <v/>
      </c>
      <c r="P21" s="3"/>
      <c r="R21" t="str">
        <f>IF(ISBLANK(Worksheet!N34)=FALSE,Worksheet!N34,"")</f>
        <v/>
      </c>
      <c r="S21" t="str">
        <f>IF(Worksheet!$A$11=TRUE,"Y","N")</f>
        <v>N</v>
      </c>
      <c r="T21" t="str">
        <f>IF(Worksheet!$A$12=TRUE,"Y","N")</f>
        <v>N</v>
      </c>
      <c r="U21" t="str">
        <f>IF(Worksheet!$B$11=TRUE,"Y","N")</f>
        <v>N</v>
      </c>
      <c r="V21" t="str">
        <f>IF(Worksheet!$B$12=TRUE,"Y","N")</f>
        <v>N</v>
      </c>
      <c r="W21" t="str">
        <f>IF(Worksheet!$C$11=TRUE,"Y","N")</f>
        <v>N</v>
      </c>
      <c r="X21" t="str">
        <f>IF(Worksheet!$C$12=TRUE,"Y","N")</f>
        <v>N</v>
      </c>
      <c r="Y21" s="44">
        <f>IFERROR(Worksheet!P34,"")</f>
        <v>0</v>
      </c>
    </row>
    <row r="22" spans="1:25" x14ac:dyDescent="0.2">
      <c r="A22" t="str">
        <f>IFERROR(VLOOKUP(Worksheet!B35,'Lookup Table'!$A$1:$B$6,2,FALSE),"")</f>
        <v/>
      </c>
      <c r="B22">
        <f>Worksheet!D35</f>
        <v>0</v>
      </c>
      <c r="C22">
        <f>Worksheet!E35</f>
        <v>0</v>
      </c>
      <c r="E22" s="3"/>
      <c r="H22">
        <f>Worksheet!O35</f>
        <v>0</v>
      </c>
      <c r="I22" t="str">
        <f>IF(ISBLANK(Worksheet!M35)=FALSE,Worksheet!M35,"")</f>
        <v/>
      </c>
      <c r="J22" s="44" t="str">
        <f>IFERROR(IF(ISBLANK(Worksheet!$M$15)=FALSE,Worksheet!U35/Worksheet!$M$15,Worksheet!V35/Worksheet!$N$15),"")</f>
        <v/>
      </c>
      <c r="K22" s="44" t="str">
        <f>IFERROR(IF(ISBLANK(Worksheet!$M$15)=FALSE,Worksheet!S35/Worksheet!$M$15,Worksheet!T35/Worksheet!$N$15),"")</f>
        <v/>
      </c>
      <c r="L22" s="44" t="str">
        <f>IFERROR(IF(ISBLANK(Worksheet!$M$15)=FALSE,Worksheet!W35/Worksheet!$M$15,Worksheet!X35/Worksheet!$N$15),"")</f>
        <v/>
      </c>
      <c r="P22" s="3"/>
      <c r="R22" t="str">
        <f>IF(ISBLANK(Worksheet!N35)=FALSE,Worksheet!N35,"")</f>
        <v/>
      </c>
      <c r="S22" t="str">
        <f>IF(Worksheet!$A$11=TRUE,"Y","N")</f>
        <v>N</v>
      </c>
      <c r="T22" t="str">
        <f>IF(Worksheet!$A$12=TRUE,"Y","N")</f>
        <v>N</v>
      </c>
      <c r="U22" t="str">
        <f>IF(Worksheet!$B$11=TRUE,"Y","N")</f>
        <v>N</v>
      </c>
      <c r="V22" t="str">
        <f>IF(Worksheet!$B$12=TRUE,"Y","N")</f>
        <v>N</v>
      </c>
      <c r="W22" t="str">
        <f>IF(Worksheet!$C$11=TRUE,"Y","N")</f>
        <v>N</v>
      </c>
      <c r="X22" t="str">
        <f>IF(Worksheet!$C$12=TRUE,"Y","N")</f>
        <v>N</v>
      </c>
      <c r="Y22" s="44">
        <f>IFERROR(Worksheet!P35,"")</f>
        <v>0</v>
      </c>
    </row>
    <row r="23" spans="1:25" x14ac:dyDescent="0.2">
      <c r="A23" t="str">
        <f>IFERROR(VLOOKUP(Worksheet!B36,'Lookup Table'!$A$1:$B$6,2,FALSE),"")</f>
        <v/>
      </c>
      <c r="B23">
        <f>Worksheet!D36</f>
        <v>0</v>
      </c>
      <c r="C23">
        <f>Worksheet!E36</f>
        <v>0</v>
      </c>
      <c r="E23" s="3"/>
      <c r="H23">
        <f>Worksheet!O36</f>
        <v>0</v>
      </c>
      <c r="I23" t="str">
        <f>IF(ISBLANK(Worksheet!M36)=FALSE,Worksheet!M36,"")</f>
        <v/>
      </c>
      <c r="J23" s="44" t="str">
        <f>IFERROR(IF(ISBLANK(Worksheet!$M$15)=FALSE,Worksheet!U36/Worksheet!$M$15,Worksheet!V36/Worksheet!$N$15),"")</f>
        <v/>
      </c>
      <c r="K23" s="44" t="str">
        <f>IFERROR(IF(ISBLANK(Worksheet!$M$15)=FALSE,Worksheet!S36/Worksheet!$M$15,Worksheet!T36/Worksheet!$N$15),"")</f>
        <v/>
      </c>
      <c r="L23" s="44" t="str">
        <f>IFERROR(IF(ISBLANK(Worksheet!$M$15)=FALSE,Worksheet!W36/Worksheet!$M$15,Worksheet!X36/Worksheet!$N$15),"")</f>
        <v/>
      </c>
      <c r="P23" s="3"/>
      <c r="R23" t="str">
        <f>IF(ISBLANK(Worksheet!N36)=FALSE,Worksheet!N36,"")</f>
        <v/>
      </c>
      <c r="S23" t="str">
        <f>IF(Worksheet!$A$11=TRUE,"Y","N")</f>
        <v>N</v>
      </c>
      <c r="T23" t="str">
        <f>IF(Worksheet!$A$12=TRUE,"Y","N")</f>
        <v>N</v>
      </c>
      <c r="U23" t="str">
        <f>IF(Worksheet!$B$11=TRUE,"Y","N")</f>
        <v>N</v>
      </c>
      <c r="V23" t="str">
        <f>IF(Worksheet!$B$12=TRUE,"Y","N")</f>
        <v>N</v>
      </c>
      <c r="W23" t="str">
        <f>IF(Worksheet!$C$11=TRUE,"Y","N")</f>
        <v>N</v>
      </c>
      <c r="X23" t="str">
        <f>IF(Worksheet!$C$12=TRUE,"Y","N")</f>
        <v>N</v>
      </c>
      <c r="Y23" s="44">
        <f>IFERROR(Worksheet!P36,"")</f>
        <v>0</v>
      </c>
    </row>
    <row r="24" spans="1:25" x14ac:dyDescent="0.2">
      <c r="A24" t="str">
        <f>IFERROR(VLOOKUP(Worksheet!B37,'Lookup Table'!$A$1:$B$6,2,FALSE),"")</f>
        <v/>
      </c>
      <c r="B24">
        <f>Worksheet!D37</f>
        <v>0</v>
      </c>
      <c r="C24">
        <f>Worksheet!E37</f>
        <v>0</v>
      </c>
      <c r="E24" s="3"/>
      <c r="H24">
        <f>Worksheet!O37</f>
        <v>0</v>
      </c>
      <c r="I24" t="str">
        <f>IF(ISBLANK(Worksheet!M37)=FALSE,Worksheet!M37,"")</f>
        <v/>
      </c>
      <c r="J24" s="44" t="str">
        <f>IFERROR(IF(ISBLANK(Worksheet!$M$15)=FALSE,Worksheet!U37/Worksheet!$M$15,Worksheet!V37/Worksheet!$N$15),"")</f>
        <v/>
      </c>
      <c r="K24" s="44" t="str">
        <f>IFERROR(IF(ISBLANK(Worksheet!$M$15)=FALSE,Worksheet!S37/Worksheet!$M$15,Worksheet!T37/Worksheet!$N$15),"")</f>
        <v/>
      </c>
      <c r="L24" s="44" t="str">
        <f>IFERROR(IF(ISBLANK(Worksheet!$M$15)=FALSE,Worksheet!W37/Worksheet!$M$15,Worksheet!X37/Worksheet!$N$15),"")</f>
        <v/>
      </c>
      <c r="P24" s="3"/>
      <c r="R24" t="str">
        <f>IF(ISBLANK(Worksheet!N37)=FALSE,Worksheet!N37,"")</f>
        <v/>
      </c>
      <c r="S24" t="str">
        <f>IF(Worksheet!$A$11=TRUE,"Y","N")</f>
        <v>N</v>
      </c>
      <c r="T24" t="str">
        <f>IF(Worksheet!$A$12=TRUE,"Y","N")</f>
        <v>N</v>
      </c>
      <c r="U24" t="str">
        <f>IF(Worksheet!$B$11=TRUE,"Y","N")</f>
        <v>N</v>
      </c>
      <c r="V24" t="str">
        <f>IF(Worksheet!$B$12=TRUE,"Y","N")</f>
        <v>N</v>
      </c>
      <c r="W24" t="str">
        <f>IF(Worksheet!$C$11=TRUE,"Y","N")</f>
        <v>N</v>
      </c>
      <c r="X24" t="str">
        <f>IF(Worksheet!$C$12=TRUE,"Y","N")</f>
        <v>N</v>
      </c>
      <c r="Y24" s="44">
        <f>IFERROR(Worksheet!P37,"")</f>
        <v>0</v>
      </c>
    </row>
    <row r="25" spans="1:25" x14ac:dyDescent="0.2">
      <c r="A25" t="str">
        <f>IFERROR(VLOOKUP(Worksheet!B38,'Lookup Table'!$A$1:$B$6,2,FALSE),"")</f>
        <v/>
      </c>
      <c r="B25">
        <f>Worksheet!D38</f>
        <v>0</v>
      </c>
      <c r="C25">
        <f>Worksheet!E38</f>
        <v>0</v>
      </c>
      <c r="E25" s="3"/>
      <c r="H25">
        <f>Worksheet!O38</f>
        <v>0</v>
      </c>
      <c r="I25" t="str">
        <f>IF(ISBLANK(Worksheet!M38)=FALSE,Worksheet!M38,"")</f>
        <v/>
      </c>
      <c r="J25" s="44" t="str">
        <f>IFERROR(IF(ISBLANK(Worksheet!$M$15)=FALSE,Worksheet!U38/Worksheet!$M$15,Worksheet!V38/Worksheet!$N$15),"")</f>
        <v/>
      </c>
      <c r="K25" s="44" t="str">
        <f>IFERROR(IF(ISBLANK(Worksheet!$M$15)=FALSE,Worksheet!S38/Worksheet!$M$15,Worksheet!T38/Worksheet!$N$15),"")</f>
        <v/>
      </c>
      <c r="L25" s="44" t="str">
        <f>IFERROR(IF(ISBLANK(Worksheet!$M$15)=FALSE,Worksheet!W38/Worksheet!$M$15,Worksheet!X38/Worksheet!$N$15),"")</f>
        <v/>
      </c>
      <c r="P25" s="3"/>
      <c r="R25" t="str">
        <f>IF(ISBLANK(Worksheet!N38)=FALSE,Worksheet!N38,"")</f>
        <v/>
      </c>
      <c r="S25" t="str">
        <f>IF(Worksheet!$A$11=TRUE,"Y","N")</f>
        <v>N</v>
      </c>
      <c r="T25" t="str">
        <f>IF(Worksheet!$A$12=TRUE,"Y","N")</f>
        <v>N</v>
      </c>
      <c r="U25" t="str">
        <f>IF(Worksheet!$B$11=TRUE,"Y","N")</f>
        <v>N</v>
      </c>
      <c r="V25" t="str">
        <f>IF(Worksheet!$B$12=TRUE,"Y","N")</f>
        <v>N</v>
      </c>
      <c r="W25" t="str">
        <f>IF(Worksheet!$C$11=TRUE,"Y","N")</f>
        <v>N</v>
      </c>
      <c r="X25" t="str">
        <f>IF(Worksheet!$C$12=TRUE,"Y","N")</f>
        <v>N</v>
      </c>
      <c r="Y25" s="44">
        <f>IFERROR(Worksheet!P38,"")</f>
        <v>0</v>
      </c>
    </row>
    <row r="26" spans="1:25" x14ac:dyDescent="0.2">
      <c r="A26" t="str">
        <f>IFERROR(VLOOKUP(Worksheet!B39,'Lookup Table'!$A$1:$B$6,2,FALSE),"")</f>
        <v/>
      </c>
      <c r="B26">
        <f>Worksheet!D39</f>
        <v>0</v>
      </c>
      <c r="C26">
        <f>Worksheet!E39</f>
        <v>0</v>
      </c>
      <c r="E26" s="3"/>
      <c r="H26">
        <f>Worksheet!O39</f>
        <v>0</v>
      </c>
      <c r="I26" t="str">
        <f>IF(ISBLANK(Worksheet!M39)=FALSE,Worksheet!M39,"")</f>
        <v/>
      </c>
      <c r="J26" s="44" t="str">
        <f>IFERROR(IF(ISBLANK(Worksheet!$M$15)=FALSE,Worksheet!U39/Worksheet!$M$15,Worksheet!V39/Worksheet!$N$15),"")</f>
        <v/>
      </c>
      <c r="K26" s="44" t="str">
        <f>IFERROR(IF(ISBLANK(Worksheet!$M$15)=FALSE,Worksheet!S39/Worksheet!$M$15,Worksheet!T39/Worksheet!$N$15),"")</f>
        <v/>
      </c>
      <c r="L26" s="44" t="str">
        <f>IFERROR(IF(ISBLANK(Worksheet!$M$15)=FALSE,Worksheet!W39/Worksheet!$M$15,Worksheet!X39/Worksheet!$N$15),"")</f>
        <v/>
      </c>
      <c r="P26" s="3"/>
      <c r="R26" t="str">
        <f>IF(ISBLANK(Worksheet!N39)=FALSE,Worksheet!N39,"")</f>
        <v/>
      </c>
      <c r="S26" t="str">
        <f>IF(Worksheet!$A$11=TRUE,"Y","N")</f>
        <v>N</v>
      </c>
      <c r="T26" t="str">
        <f>IF(Worksheet!$A$12=TRUE,"Y","N")</f>
        <v>N</v>
      </c>
      <c r="U26" t="str">
        <f>IF(Worksheet!$B$11=TRUE,"Y","N")</f>
        <v>N</v>
      </c>
      <c r="V26" t="str">
        <f>IF(Worksheet!$B$12=TRUE,"Y","N")</f>
        <v>N</v>
      </c>
      <c r="W26" t="str">
        <f>IF(Worksheet!$C$11=TRUE,"Y","N")</f>
        <v>N</v>
      </c>
      <c r="X26" t="str">
        <f>IF(Worksheet!$C$12=TRUE,"Y","N")</f>
        <v>N</v>
      </c>
      <c r="Y26" s="44">
        <f>IFERROR(Worksheet!P39,"")</f>
        <v>0</v>
      </c>
    </row>
    <row r="27" spans="1:25" x14ac:dyDescent="0.2">
      <c r="E27" s="3"/>
      <c r="G27" s="3"/>
    </row>
    <row r="28" spans="1:25" x14ac:dyDescent="0.2">
      <c r="E28" s="3"/>
      <c r="G28" s="3"/>
    </row>
    <row r="29" spans="1:25" x14ac:dyDescent="0.2">
      <c r="E29" s="3"/>
      <c r="G29" s="3"/>
    </row>
    <row r="30" spans="1:25" x14ac:dyDescent="0.2">
      <c r="E30" s="3"/>
      <c r="G30" s="3"/>
    </row>
    <row r="31" spans="1:25" x14ac:dyDescent="0.2">
      <c r="E31" s="3"/>
      <c r="G31" s="3"/>
    </row>
    <row r="32" spans="1:25" x14ac:dyDescent="0.2">
      <c r="E32" s="3"/>
      <c r="G32" s="3"/>
    </row>
    <row r="33" spans="5:7" x14ac:dyDescent="0.2">
      <c r="E33" s="3"/>
      <c r="G33" s="3"/>
    </row>
    <row r="34" spans="5:7" x14ac:dyDescent="0.2">
      <c r="E34" s="3"/>
      <c r="G34" s="3"/>
    </row>
  </sheetData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6"/>
  <sheetViews>
    <sheetView workbookViewId="0"/>
  </sheetViews>
  <sheetFormatPr defaultRowHeight="12.75" x14ac:dyDescent="0.2"/>
  <cols>
    <col min="1" max="1" width="12.5703125" customWidth="1"/>
  </cols>
  <sheetData>
    <row r="1" spans="1:2" x14ac:dyDescent="0.2">
      <c r="A1">
        <v>13</v>
      </c>
    </row>
    <row r="2" spans="1:2" x14ac:dyDescent="0.2">
      <c r="A2" s="2" t="s">
        <v>19</v>
      </c>
    </row>
    <row r="3" spans="1:2" x14ac:dyDescent="0.2">
      <c r="A3" s="1">
        <v>40921</v>
      </c>
      <c r="B3" t="s">
        <v>47</v>
      </c>
    </row>
    <row r="4" spans="1:2" x14ac:dyDescent="0.2">
      <c r="A4" s="1">
        <v>41464</v>
      </c>
      <c r="B4" t="s">
        <v>48</v>
      </c>
    </row>
    <row r="5" spans="1:2" x14ac:dyDescent="0.2">
      <c r="A5" s="1">
        <v>43277</v>
      </c>
      <c r="B5" s="35" t="s">
        <v>70</v>
      </c>
    </row>
    <row r="6" spans="1:2" x14ac:dyDescent="0.2">
      <c r="A6" s="1">
        <v>43647</v>
      </c>
      <c r="B6" s="35" t="s">
        <v>72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Worksheet</vt:lpstr>
      <vt:lpstr>Measure Code</vt:lpstr>
      <vt:lpstr>Lookup Table</vt:lpstr>
      <vt:lpstr>Export</vt:lpstr>
      <vt:lpstr>Version</vt:lpstr>
      <vt:lpstr>Worksheet!_MailAutoSig</vt:lpstr>
      <vt:lpstr>MeasureCode</vt:lpstr>
      <vt:lpstr>MeasureCode_Lookup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Paine, Karen</cp:lastModifiedBy>
  <dcterms:created xsi:type="dcterms:W3CDTF">2007-06-20T17:34:56Z</dcterms:created>
  <dcterms:modified xsi:type="dcterms:W3CDTF">2020-05-06T21:45:08Z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23c19179786d4fbd85e2a6ca407df8ca</vt:lpwstr>
  </property>
</Properties>
</file>