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NEWBRUNS-FP1\Projects\PA 2016-X-23938\PRG - SRP - Solar Registration Program\Reporting - Solar\Monthly Reports\2020 Monthly\02 - February 2020\To be Posted on Website\"/>
    </mc:Choice>
  </mc:AlternateContent>
  <xr:revisionPtr revIDLastSave="0" documentId="8_{32ED249F-D666-4B4B-A81C-F8FDF4D32072}" xr6:coauthVersionLast="44" xr6:coauthVersionMax="44" xr10:uidLastSave="{00000000-0000-0000-0000-000000000000}"/>
  <bookViews>
    <workbookView xWindow="-108" yWindow="-108" windowWidth="23256" windowHeight="12576" tabRatio="746" xr2:uid="{00000000-000D-0000-FFFF-FFFF00000000}"/>
  </bookViews>
  <sheets>
    <sheet name="Annual Capacity" sheetId="65" r:id="rId1"/>
    <sheet name="Annual Capacity - Graph" sheetId="67" r:id="rId2"/>
    <sheet name="Class I REC Generators" sheetId="69" r:id="rId3"/>
    <sheet name="Monthly Capacity" sheetId="61" r:id="rId4"/>
    <sheet name="Interconnection &amp; Customer Type" sheetId="46" r:id="rId5"/>
    <sheet name="TPO Summary" sheetId="47" r:id="rId6"/>
    <sheet name="Installations by County" sheetId="63" r:id="rId7"/>
    <sheet name="By County - Graph" sheetId="70" r:id="rId8"/>
    <sheet name="Definitions" sheetId="42" r:id="rId9"/>
  </sheets>
  <definedNames>
    <definedName name="_xlnm._FilterDatabase" localSheetId="2" hidden="1">'Class I REC Generators'!$A$7:$V$7</definedName>
    <definedName name="As_of" localSheetId="0">#REF!</definedName>
    <definedName name="As_of" localSheetId="6">#REF!</definedName>
    <definedName name="As_of">#REF!</definedName>
    <definedName name="bpuapp_id_lookup" localSheetId="0">#REF!</definedName>
    <definedName name="bpuapp_id_lookup" localSheetId="6">#REF!</definedName>
    <definedName name="bpuapp_id_lookup">#REF!</definedName>
    <definedName name="County_Lookup" localSheetId="0">#REF!</definedName>
    <definedName name="County_Lookup" localSheetId="6">#REF!</definedName>
    <definedName name="County_Lookup">#REF!</definedName>
    <definedName name="_xlnm.Print_Area" localSheetId="0">'Annual Capacity'!$B$1:$Z$29</definedName>
    <definedName name="_xlnm.Print_Area" localSheetId="8">Definitions!$A$1:$I$27</definedName>
    <definedName name="_xlnm.Print_Area" localSheetId="6">'Installations by County'!$C$2:$AC$31</definedName>
    <definedName name="_xlnm.Print_Area" localSheetId="4">'Interconnection &amp; Customer Type'!$A$1:$J$38</definedName>
    <definedName name="_xlnm.Print_Area" localSheetId="3">'Monthly Capacity'!$A$1:$X$55</definedName>
    <definedName name="_xlnm.Print_Area" localSheetId="5">'TPO Summary'!$A$2:$G$18</definedName>
    <definedName name="Zip_Correction" localSheetId="0">#REF!</definedName>
    <definedName name="Zip_Correction" localSheetId="6">#REF!</definedName>
    <definedName name="Zip_Correc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51" i="61" l="1"/>
  <c r="T51" i="61"/>
  <c r="O51" i="61"/>
  <c r="N51" i="61"/>
  <c r="J51" i="61"/>
  <c r="I51" i="61"/>
  <c r="H51" i="61"/>
  <c r="G51" i="61"/>
  <c r="F51" i="61"/>
  <c r="E51" i="61"/>
  <c r="C51" i="61"/>
  <c r="B51" i="61"/>
  <c r="L49" i="61"/>
  <c r="R49" i="61" s="1"/>
  <c r="X49" i="61" s="1"/>
  <c r="K49" i="61"/>
  <c r="Q49" i="61" s="1"/>
  <c r="W49" i="61" s="1"/>
  <c r="W29" i="65" l="1"/>
  <c r="V29" i="65"/>
  <c r="Q29" i="65"/>
  <c r="P29" i="65"/>
  <c r="L29" i="65"/>
  <c r="K29" i="65"/>
  <c r="J29" i="65"/>
  <c r="I29" i="65"/>
  <c r="H29" i="65"/>
  <c r="G29" i="65"/>
  <c r="E29" i="65"/>
  <c r="D29" i="65"/>
  <c r="N27" i="65"/>
  <c r="T27" i="65" s="1"/>
  <c r="Z27" i="65" s="1"/>
  <c r="M27" i="65"/>
  <c r="S27" i="65" s="1"/>
  <c r="Y27" i="65" s="1"/>
  <c r="L48" i="61"/>
  <c r="K48" i="61"/>
  <c r="U16" i="61"/>
  <c r="T16" i="61"/>
  <c r="O14" i="61"/>
  <c r="N14" i="61"/>
  <c r="J14" i="61"/>
  <c r="I14" i="61"/>
  <c r="H14" i="61"/>
  <c r="G14" i="61"/>
  <c r="F14" i="61"/>
  <c r="E14" i="61"/>
  <c r="C14" i="61"/>
  <c r="B14" i="61"/>
  <c r="R48" i="61" l="1"/>
  <c r="R51" i="61" s="1"/>
  <c r="L51" i="61"/>
  <c r="Q48" i="61"/>
  <c r="Q51" i="61" s="1"/>
  <c r="K51" i="61"/>
  <c r="K14" i="61"/>
  <c r="Q14" i="61" s="1"/>
  <c r="W14" i="61" s="1"/>
  <c r="L14" i="61"/>
  <c r="R14" i="61" s="1"/>
  <c r="X14" i="61" s="1"/>
  <c r="J33" i="46"/>
  <c r="I33" i="46"/>
  <c r="X48" i="61" l="1"/>
  <c r="X51" i="61" s="1"/>
  <c r="W48" i="61"/>
  <c r="W51" i="61" s="1"/>
  <c r="U46" i="61"/>
  <c r="T46" i="61"/>
  <c r="O46" i="61"/>
  <c r="N46" i="61"/>
  <c r="J46" i="61"/>
  <c r="I46" i="61"/>
  <c r="H46" i="61"/>
  <c r="G46" i="61"/>
  <c r="F46" i="61"/>
  <c r="E46" i="61"/>
  <c r="C46" i="61"/>
  <c r="B46" i="61"/>
  <c r="L44" i="61"/>
  <c r="R44" i="61" s="1"/>
  <c r="X44" i="61" s="1"/>
  <c r="K44" i="61"/>
  <c r="Q44" i="61" s="1"/>
  <c r="W44" i="61" s="1"/>
  <c r="L43" i="61" l="1"/>
  <c r="R43" i="61" s="1"/>
  <c r="X43" i="61" s="1"/>
  <c r="K43" i="61"/>
  <c r="Q43" i="61" s="1"/>
  <c r="W43" i="61" s="1"/>
  <c r="L42" i="61" l="1"/>
  <c r="R42" i="61" s="1"/>
  <c r="X42" i="61" s="1"/>
  <c r="K42" i="61"/>
  <c r="Q42" i="61" s="1"/>
  <c r="W42" i="61" s="1"/>
  <c r="L41" i="61" l="1"/>
  <c r="R41" i="61" s="1"/>
  <c r="X41" i="61" s="1"/>
  <c r="K41" i="61"/>
  <c r="Q41" i="61" s="1"/>
  <c r="W41" i="61" s="1"/>
  <c r="L40" i="61" l="1"/>
  <c r="R40" i="61" s="1"/>
  <c r="X40" i="61" s="1"/>
  <c r="K40" i="61"/>
  <c r="Q40" i="61" s="1"/>
  <c r="W40" i="61" s="1"/>
  <c r="F27" i="46" l="1"/>
  <c r="L39" i="61"/>
  <c r="R39" i="61" s="1"/>
  <c r="X39" i="61" s="1"/>
  <c r="K39" i="61"/>
  <c r="Q39" i="61" s="1"/>
  <c r="W39" i="61" s="1"/>
  <c r="L38" i="61" l="1"/>
  <c r="R38" i="61" s="1"/>
  <c r="X38" i="61" s="1"/>
  <c r="K38" i="61"/>
  <c r="Q38" i="61" s="1"/>
  <c r="W38" i="61" s="1"/>
  <c r="L37" i="61" l="1"/>
  <c r="K37" i="61"/>
  <c r="R37" i="61" l="1"/>
  <c r="X37" i="61" s="1"/>
  <c r="Q37" i="61"/>
  <c r="W37" i="61" s="1"/>
  <c r="L36" i="61"/>
  <c r="K36" i="61"/>
  <c r="A1" i="47"/>
  <c r="A1" i="46"/>
  <c r="R36" i="61" l="1"/>
  <c r="X36" i="61" s="1"/>
  <c r="Q36" i="61"/>
  <c r="W36" i="61" s="1"/>
  <c r="L35" i="61"/>
  <c r="R35" i="61" s="1"/>
  <c r="X35" i="61" s="1"/>
  <c r="K35" i="61"/>
  <c r="Q35" i="61" s="1"/>
  <c r="W35" i="61" l="1"/>
  <c r="L34" i="61"/>
  <c r="K34" i="61"/>
  <c r="R34" i="61" l="1"/>
  <c r="X34" i="61" s="1"/>
  <c r="Q34" i="61"/>
  <c r="W34" i="61" s="1"/>
  <c r="B13" i="61"/>
  <c r="N26" i="65" l="1"/>
  <c r="T26" i="65" s="1"/>
  <c r="M26" i="65"/>
  <c r="S26" i="65" s="1"/>
  <c r="Y26" i="65" s="1"/>
  <c r="Z26" i="65" l="1"/>
  <c r="L33" i="61"/>
  <c r="L46" i="61" s="1"/>
  <c r="K33" i="61"/>
  <c r="K46" i="61" s="1"/>
  <c r="O13" i="61"/>
  <c r="N13" i="61"/>
  <c r="J13" i="61"/>
  <c r="I13" i="61"/>
  <c r="H13" i="61"/>
  <c r="G13" i="61"/>
  <c r="F13" i="61"/>
  <c r="E13" i="61"/>
  <c r="C13" i="61"/>
  <c r="L13" i="61" l="1"/>
  <c r="R13" i="61" s="1"/>
  <c r="X13" i="61" s="1"/>
  <c r="Q33" i="61"/>
  <c r="Q46" i="61" s="1"/>
  <c r="R33" i="61"/>
  <c r="R46" i="61" s="1"/>
  <c r="K13" i="61"/>
  <c r="Q13" i="61" s="1"/>
  <c r="W13" i="61" s="1"/>
  <c r="N25" i="65"/>
  <c r="T25" i="65" s="1"/>
  <c r="N24" i="65"/>
  <c r="T24" i="65" s="1"/>
  <c r="N23" i="65"/>
  <c r="T23" i="65" s="1"/>
  <c r="N22" i="65"/>
  <c r="T22" i="65" s="1"/>
  <c r="N21" i="65"/>
  <c r="T21" i="65" s="1"/>
  <c r="N20" i="65"/>
  <c r="T20" i="65" s="1"/>
  <c r="N19" i="65"/>
  <c r="T19" i="65" s="1"/>
  <c r="N18" i="65"/>
  <c r="T18" i="65" s="1"/>
  <c r="N17" i="65"/>
  <c r="T17" i="65" s="1"/>
  <c r="N16" i="65"/>
  <c r="T16" i="65" s="1"/>
  <c r="N15" i="65"/>
  <c r="T15" i="65" s="1"/>
  <c r="N14" i="65"/>
  <c r="T14" i="65" s="1"/>
  <c r="N13" i="65"/>
  <c r="T13" i="65" s="1"/>
  <c r="N12" i="65"/>
  <c r="T12" i="65" s="1"/>
  <c r="N11" i="65"/>
  <c r="T11" i="65" s="1"/>
  <c r="N10" i="65"/>
  <c r="T10" i="65" s="1"/>
  <c r="N9" i="65"/>
  <c r="T9" i="65" s="1"/>
  <c r="N8" i="65"/>
  <c r="T8" i="65" s="1"/>
  <c r="M25" i="65"/>
  <c r="S25" i="65" s="1"/>
  <c r="M24" i="65"/>
  <c r="S24" i="65" s="1"/>
  <c r="M23" i="65"/>
  <c r="S23" i="65" s="1"/>
  <c r="M22" i="65"/>
  <c r="S22" i="65" s="1"/>
  <c r="M21" i="65"/>
  <c r="S21" i="65" s="1"/>
  <c r="M20" i="65"/>
  <c r="S20" i="65" s="1"/>
  <c r="M19" i="65"/>
  <c r="S19" i="65" s="1"/>
  <c r="M18" i="65"/>
  <c r="S18" i="65" s="1"/>
  <c r="M17" i="65"/>
  <c r="S17" i="65" s="1"/>
  <c r="M16" i="65"/>
  <c r="S16" i="65" s="1"/>
  <c r="M15" i="65"/>
  <c r="S15" i="65" s="1"/>
  <c r="M14" i="65"/>
  <c r="S14" i="65" s="1"/>
  <c r="M13" i="65"/>
  <c r="S13" i="65" s="1"/>
  <c r="M12" i="65"/>
  <c r="S12" i="65" s="1"/>
  <c r="M11" i="65"/>
  <c r="S11" i="65" s="1"/>
  <c r="M10" i="65"/>
  <c r="S10" i="65" s="1"/>
  <c r="M9" i="65"/>
  <c r="S9" i="65" s="1"/>
  <c r="M8" i="65"/>
  <c r="S8" i="65" s="1"/>
  <c r="U31" i="61"/>
  <c r="U53" i="61" s="1"/>
  <c r="T31" i="61"/>
  <c r="T53" i="61" s="1"/>
  <c r="O31" i="61"/>
  <c r="N31" i="61"/>
  <c r="J31" i="61"/>
  <c r="I31" i="61"/>
  <c r="H31" i="61"/>
  <c r="G31" i="61"/>
  <c r="F31" i="61"/>
  <c r="E31" i="61"/>
  <c r="C31" i="61"/>
  <c r="B31" i="61"/>
  <c r="L29" i="61"/>
  <c r="R29" i="61" s="1"/>
  <c r="X29" i="61" s="1"/>
  <c r="K29" i="61"/>
  <c r="Q29" i="61" s="1"/>
  <c r="W29" i="61" s="1"/>
  <c r="X33" i="61" l="1"/>
  <c r="X46" i="61" s="1"/>
  <c r="W33" i="61"/>
  <c r="W46" i="61" s="1"/>
  <c r="C25" i="46"/>
  <c r="D21" i="46" s="1"/>
  <c r="L28" i="61"/>
  <c r="R28" i="61" s="1"/>
  <c r="X28" i="61" s="1"/>
  <c r="K28" i="61"/>
  <c r="Q28" i="61" s="1"/>
  <c r="W28" i="61" s="1"/>
  <c r="AB4" i="63"/>
  <c r="Y4" i="63"/>
  <c r="T4" i="63"/>
  <c r="A1" i="63"/>
  <c r="I27" i="46"/>
  <c r="W3" i="61"/>
  <c r="T3" i="61"/>
  <c r="Q3" i="61"/>
  <c r="A1" i="61"/>
  <c r="L27" i="61" l="1"/>
  <c r="R27" i="61" s="1"/>
  <c r="X27" i="61" s="1"/>
  <c r="K27" i="61"/>
  <c r="Q27" i="61" s="1"/>
  <c r="W27" i="61" s="1"/>
  <c r="L26" i="61" l="1"/>
  <c r="R26" i="61" s="1"/>
  <c r="X26" i="61" s="1"/>
  <c r="K26" i="61"/>
  <c r="Q26" i="61" s="1"/>
  <c r="W26" i="61" s="1"/>
  <c r="L25" i="61" l="1"/>
  <c r="R25" i="61" s="1"/>
  <c r="X25" i="61" s="1"/>
  <c r="K25" i="61"/>
  <c r="Q25" i="61" s="1"/>
  <c r="W25" i="61" s="1"/>
  <c r="L24" i="61" l="1"/>
  <c r="R24" i="61" s="1"/>
  <c r="X24" i="61" s="1"/>
  <c r="K24" i="61"/>
  <c r="Q24" i="61" s="1"/>
  <c r="W24" i="61" s="1"/>
  <c r="L23" i="61" l="1"/>
  <c r="K23" i="61"/>
  <c r="Q23" i="61" s="1"/>
  <c r="W23" i="61" s="1"/>
  <c r="R23" i="61" l="1"/>
  <c r="X23" i="61" s="1"/>
  <c r="L22" i="61"/>
  <c r="K22" i="61"/>
  <c r="R22" i="61" l="1"/>
  <c r="X22" i="61" s="1"/>
  <c r="Q22" i="61"/>
  <c r="W22" i="61" s="1"/>
  <c r="L21" i="61"/>
  <c r="K21" i="61"/>
  <c r="R21" i="61" l="1"/>
  <c r="X21" i="61" s="1"/>
  <c r="Q21" i="61"/>
  <c r="W21" i="61" s="1"/>
  <c r="L20" i="61"/>
  <c r="K20" i="61"/>
  <c r="R20" i="61" l="1"/>
  <c r="X20" i="61" s="1"/>
  <c r="Q20" i="61"/>
  <c r="W20" i="61" s="1"/>
  <c r="L19" i="61"/>
  <c r="K19" i="61"/>
  <c r="R19" i="61" l="1"/>
  <c r="X19" i="61" s="1"/>
  <c r="Q19" i="61"/>
  <c r="W19" i="61" s="1"/>
  <c r="O12" i="61"/>
  <c r="N12" i="61"/>
  <c r="J12" i="61"/>
  <c r="I12" i="61"/>
  <c r="H12" i="61"/>
  <c r="G12" i="61"/>
  <c r="F12" i="61"/>
  <c r="E12" i="61"/>
  <c r="C12" i="61"/>
  <c r="B12" i="61"/>
  <c r="L18" i="61"/>
  <c r="L31" i="61" s="1"/>
  <c r="K18" i="61"/>
  <c r="K31" i="61" s="1"/>
  <c r="Z25" i="65" l="1"/>
  <c r="Y25" i="65"/>
  <c r="R18" i="61"/>
  <c r="R31" i="61" s="1"/>
  <c r="Q18" i="61"/>
  <c r="Q31" i="61" s="1"/>
  <c r="L12" i="61"/>
  <c r="R12" i="61" s="1"/>
  <c r="X12" i="61" s="1"/>
  <c r="K12" i="61"/>
  <c r="Q12" i="61" s="1"/>
  <c r="W12" i="61" s="1"/>
  <c r="X18" i="61" l="1"/>
  <c r="X31" i="61" s="1"/>
  <c r="W18" i="61"/>
  <c r="W31" i="61" s="1"/>
  <c r="M7" i="65" l="1"/>
  <c r="M29" i="65" s="1"/>
  <c r="N7" i="65"/>
  <c r="Z8" i="65"/>
  <c r="Y9" i="65"/>
  <c r="Z9" i="65"/>
  <c r="Y10" i="65"/>
  <c r="Z10" i="65"/>
  <c r="Y11" i="65"/>
  <c r="Z11" i="65"/>
  <c r="Y12" i="65"/>
  <c r="Z12" i="65"/>
  <c r="Y13" i="65"/>
  <c r="Z13" i="65"/>
  <c r="Y14" i="65"/>
  <c r="Z14" i="65"/>
  <c r="Y15" i="65"/>
  <c r="Z15" i="65"/>
  <c r="O11" i="61"/>
  <c r="N11" i="61"/>
  <c r="J11" i="61"/>
  <c r="I11" i="61"/>
  <c r="H11" i="61"/>
  <c r="G11" i="61"/>
  <c r="F11" i="61"/>
  <c r="E11" i="61"/>
  <c r="C11" i="61"/>
  <c r="B11" i="61"/>
  <c r="O10" i="61"/>
  <c r="N10" i="61"/>
  <c r="J10" i="61"/>
  <c r="I10" i="61"/>
  <c r="H10" i="61"/>
  <c r="G10" i="61"/>
  <c r="F10" i="61"/>
  <c r="E10" i="61"/>
  <c r="C10" i="61"/>
  <c r="B10" i="61"/>
  <c r="O9" i="61"/>
  <c r="N9" i="61"/>
  <c r="J9" i="61"/>
  <c r="I9" i="61"/>
  <c r="H9" i="61"/>
  <c r="G9" i="61"/>
  <c r="F9" i="61"/>
  <c r="E9" i="61"/>
  <c r="C9" i="61"/>
  <c r="B9" i="61"/>
  <c r="O8" i="61"/>
  <c r="N8" i="61"/>
  <c r="J8" i="61"/>
  <c r="I8" i="61"/>
  <c r="H8" i="61"/>
  <c r="G8" i="61"/>
  <c r="F8" i="61"/>
  <c r="E8" i="61"/>
  <c r="C8" i="61"/>
  <c r="B8" i="61"/>
  <c r="N29" i="65" l="1"/>
  <c r="C5" i="46" s="1"/>
  <c r="N53" i="61"/>
  <c r="H16" i="61"/>
  <c r="H53" i="61"/>
  <c r="I16" i="61"/>
  <c r="I53" i="61"/>
  <c r="O16" i="61"/>
  <c r="O53" i="61"/>
  <c r="F53" i="61"/>
  <c r="J53" i="61"/>
  <c r="G16" i="61"/>
  <c r="G53" i="61"/>
  <c r="E16" i="61"/>
  <c r="E53" i="61"/>
  <c r="C16" i="61"/>
  <c r="C53" i="61"/>
  <c r="B16" i="61"/>
  <c r="B53" i="61"/>
  <c r="F16" i="61"/>
  <c r="J16" i="61"/>
  <c r="N16" i="61"/>
  <c r="S7" i="65"/>
  <c r="S29" i="65" s="1"/>
  <c r="B5" i="46"/>
  <c r="T7" i="65"/>
  <c r="T29" i="65" s="1"/>
  <c r="Y24" i="65"/>
  <c r="Y18" i="65"/>
  <c r="Y16" i="65"/>
  <c r="Z23" i="65"/>
  <c r="Z19" i="65"/>
  <c r="Z17" i="65"/>
  <c r="Y22" i="65"/>
  <c r="Y23" i="65"/>
  <c r="Y19" i="65"/>
  <c r="Y20" i="65"/>
  <c r="Y17" i="65"/>
  <c r="Z24" i="65"/>
  <c r="Z22" i="65"/>
  <c r="Z20" i="65"/>
  <c r="Z18" i="65"/>
  <c r="Z16" i="65"/>
  <c r="Z21" i="65"/>
  <c r="Y21" i="65"/>
  <c r="Y8" i="65"/>
  <c r="Y7" i="65" l="1"/>
  <c r="Y29" i="65" s="1"/>
  <c r="Z7" i="65"/>
  <c r="Z29" i="65" s="1"/>
  <c r="I29" i="63"/>
  <c r="K8" i="61" l="1"/>
  <c r="L8" i="61"/>
  <c r="R8" i="61" l="1"/>
  <c r="Q8" i="61"/>
  <c r="E29" i="63" l="1"/>
  <c r="O27" i="63" l="1"/>
  <c r="O26" i="63"/>
  <c r="U26" i="63" s="1"/>
  <c r="AC26" i="63" s="1"/>
  <c r="O25" i="63"/>
  <c r="U25" i="63" s="1"/>
  <c r="AC25" i="63" s="1"/>
  <c r="O24" i="63"/>
  <c r="U24" i="63" s="1"/>
  <c r="AC24" i="63" s="1"/>
  <c r="O23" i="63"/>
  <c r="U23" i="63" s="1"/>
  <c r="AC23" i="63" s="1"/>
  <c r="O22" i="63"/>
  <c r="U22" i="63" s="1"/>
  <c r="AC22" i="63" s="1"/>
  <c r="O21" i="63"/>
  <c r="U21" i="63" s="1"/>
  <c r="AC21" i="63" s="1"/>
  <c r="O20" i="63"/>
  <c r="U20" i="63" s="1"/>
  <c r="AC20" i="63" s="1"/>
  <c r="O19" i="63"/>
  <c r="U19" i="63" s="1"/>
  <c r="AC19" i="63" s="1"/>
  <c r="O18" i="63"/>
  <c r="U18" i="63" s="1"/>
  <c r="AC18" i="63" s="1"/>
  <c r="O17" i="63"/>
  <c r="U17" i="63" s="1"/>
  <c r="AC17" i="63" s="1"/>
  <c r="O16" i="63"/>
  <c r="U16" i="63" s="1"/>
  <c r="AC16" i="63" s="1"/>
  <c r="O15" i="63"/>
  <c r="U15" i="63" s="1"/>
  <c r="AC15" i="63" s="1"/>
  <c r="O14" i="63"/>
  <c r="U14" i="63" s="1"/>
  <c r="AC14" i="63" s="1"/>
  <c r="O13" i="63"/>
  <c r="U13" i="63" s="1"/>
  <c r="AC13" i="63" s="1"/>
  <c r="O12" i="63"/>
  <c r="U12" i="63" s="1"/>
  <c r="AC12" i="63" s="1"/>
  <c r="O11" i="63"/>
  <c r="U11" i="63" s="1"/>
  <c r="AC11" i="63" s="1"/>
  <c r="O10" i="63"/>
  <c r="U10" i="63" s="1"/>
  <c r="AC10" i="63" s="1"/>
  <c r="O9" i="63"/>
  <c r="U9" i="63" s="1"/>
  <c r="AC9" i="63" s="1"/>
  <c r="O8" i="63"/>
  <c r="U8" i="63" s="1"/>
  <c r="AC8" i="63" s="1"/>
  <c r="N27" i="63"/>
  <c r="T27" i="63" s="1"/>
  <c r="AB27" i="63" s="1"/>
  <c r="N26" i="63"/>
  <c r="T26" i="63" s="1"/>
  <c r="AB26" i="63" s="1"/>
  <c r="N25" i="63"/>
  <c r="T25" i="63" s="1"/>
  <c r="AB25" i="63" s="1"/>
  <c r="N24" i="63"/>
  <c r="T24" i="63" s="1"/>
  <c r="AB24" i="63" s="1"/>
  <c r="N23" i="63"/>
  <c r="T23" i="63" s="1"/>
  <c r="AB23" i="63" s="1"/>
  <c r="N22" i="63"/>
  <c r="T22" i="63" s="1"/>
  <c r="AB22" i="63" s="1"/>
  <c r="N21" i="63"/>
  <c r="T21" i="63" s="1"/>
  <c r="AB21" i="63" s="1"/>
  <c r="N20" i="63"/>
  <c r="T20" i="63" s="1"/>
  <c r="AB20" i="63" s="1"/>
  <c r="N19" i="63"/>
  <c r="T19" i="63" s="1"/>
  <c r="AB19" i="63" s="1"/>
  <c r="N18" i="63"/>
  <c r="T18" i="63" s="1"/>
  <c r="AB18" i="63" s="1"/>
  <c r="N17" i="63"/>
  <c r="T17" i="63" s="1"/>
  <c r="AB17" i="63" s="1"/>
  <c r="N16" i="63"/>
  <c r="T16" i="63" s="1"/>
  <c r="AB16" i="63" s="1"/>
  <c r="N15" i="63"/>
  <c r="T15" i="63" s="1"/>
  <c r="AB15" i="63" s="1"/>
  <c r="N14" i="63"/>
  <c r="T14" i="63" s="1"/>
  <c r="AB14" i="63" s="1"/>
  <c r="N13" i="63"/>
  <c r="T13" i="63" s="1"/>
  <c r="AB13" i="63" s="1"/>
  <c r="N12" i="63"/>
  <c r="T12" i="63" s="1"/>
  <c r="AB12" i="63" s="1"/>
  <c r="N11" i="63"/>
  <c r="T11" i="63" s="1"/>
  <c r="AB11" i="63" s="1"/>
  <c r="N10" i="63"/>
  <c r="T10" i="63" s="1"/>
  <c r="AB10" i="63" s="1"/>
  <c r="N9" i="63"/>
  <c r="T9" i="63" s="1"/>
  <c r="AB9" i="63" s="1"/>
  <c r="N8" i="63"/>
  <c r="T8" i="63" s="1"/>
  <c r="AB8" i="63" s="1"/>
  <c r="O7" i="63"/>
  <c r="U7" i="63" s="1"/>
  <c r="N7" i="63"/>
  <c r="T7" i="63" s="1"/>
  <c r="AB7" i="63" s="1"/>
  <c r="R29" i="63"/>
  <c r="Q29" i="63"/>
  <c r="M29" i="63"/>
  <c r="L29" i="63"/>
  <c r="K29" i="63"/>
  <c r="J29" i="63"/>
  <c r="H29" i="63"/>
  <c r="Z29" i="63"/>
  <c r="Y29" i="63"/>
  <c r="F29" i="63"/>
  <c r="B6" i="46"/>
  <c r="C6" i="46"/>
  <c r="J36" i="46"/>
  <c r="I36" i="46"/>
  <c r="J35" i="46"/>
  <c r="I35" i="46"/>
  <c r="J34" i="46"/>
  <c r="I34" i="46"/>
  <c r="J32" i="46"/>
  <c r="I32" i="46"/>
  <c r="J31" i="46"/>
  <c r="I31" i="46"/>
  <c r="G37" i="46"/>
  <c r="F37" i="46"/>
  <c r="B25" i="46"/>
  <c r="C37" i="46"/>
  <c r="B37" i="46"/>
  <c r="E16" i="47"/>
  <c r="D16" i="47"/>
  <c r="E9" i="47"/>
  <c r="D9" i="47"/>
  <c r="D18" i="46"/>
  <c r="D36" i="46" l="1"/>
  <c r="D33" i="46"/>
  <c r="F8" i="47"/>
  <c r="F14" i="47"/>
  <c r="B7" i="46"/>
  <c r="U27" i="63"/>
  <c r="AC27" i="63" s="1"/>
  <c r="O29" i="63"/>
  <c r="F7" i="47"/>
  <c r="F15" i="47"/>
  <c r="I37" i="46"/>
  <c r="D35" i="46"/>
  <c r="D34" i="46"/>
  <c r="N29" i="63"/>
  <c r="AC7" i="63"/>
  <c r="T29" i="63"/>
  <c r="AB29" i="63" s="1"/>
  <c r="D31" i="46"/>
  <c r="J37" i="46"/>
  <c r="D32" i="46"/>
  <c r="D19" i="46"/>
  <c r="D15" i="46"/>
  <c r="D20" i="46"/>
  <c r="D24" i="46"/>
  <c r="D23" i="46"/>
  <c r="D13" i="46"/>
  <c r="D14" i="46"/>
  <c r="D16" i="46"/>
  <c r="D22" i="46"/>
  <c r="D17" i="46"/>
  <c r="K11" i="61"/>
  <c r="Q11" i="61" s="1"/>
  <c r="W11" i="61" s="1"/>
  <c r="K9" i="61"/>
  <c r="L9" i="61"/>
  <c r="L11" i="61"/>
  <c r="R11" i="61" s="1"/>
  <c r="X11" i="61" s="1"/>
  <c r="K10" i="61"/>
  <c r="Q10" i="61" s="1"/>
  <c r="W10" i="61" s="1"/>
  <c r="L10" i="61"/>
  <c r="R10" i="61" s="1"/>
  <c r="X10" i="61" s="1"/>
  <c r="L53" i="61" l="1"/>
  <c r="K16" i="61"/>
  <c r="K53" i="61"/>
  <c r="L16" i="61"/>
  <c r="F9" i="47"/>
  <c r="F16" i="47"/>
  <c r="Q9" i="61"/>
  <c r="R9" i="61"/>
  <c r="U29" i="63"/>
  <c r="D37" i="46"/>
  <c r="D25" i="46"/>
  <c r="C7" i="46"/>
  <c r="D6" i="46" s="1"/>
  <c r="R16" i="61" l="1"/>
  <c r="R53" i="61"/>
  <c r="Q16" i="61"/>
  <c r="Q53" i="61"/>
  <c r="W15" i="63"/>
  <c r="AC29" i="63"/>
  <c r="X9" i="61"/>
  <c r="W9" i="61"/>
  <c r="W23" i="63"/>
  <c r="W18" i="63"/>
  <c r="W8" i="63"/>
  <c r="W21" i="63"/>
  <c r="W9" i="63"/>
  <c r="W10" i="63"/>
  <c r="W11" i="63"/>
  <c r="W25" i="63"/>
  <c r="W13" i="63"/>
  <c r="W20" i="63"/>
  <c r="W27" i="63"/>
  <c r="W12" i="63"/>
  <c r="W22" i="63"/>
  <c r="W14" i="63"/>
  <c r="W19" i="63"/>
  <c r="W17" i="63"/>
  <c r="W16" i="63"/>
  <c r="W24" i="63"/>
  <c r="W7" i="63"/>
  <c r="W26" i="63"/>
  <c r="X8" i="61"/>
  <c r="D5" i="46"/>
  <c r="D7" i="46" s="1"/>
  <c r="W8" i="61"/>
  <c r="W53" i="61" l="1"/>
  <c r="X16" i="61"/>
  <c r="X53" i="61"/>
  <c r="W16" i="61"/>
  <c r="W29" i="63"/>
</calcChain>
</file>

<file path=xl/sharedStrings.xml><?xml version="1.0" encoding="utf-8"?>
<sst xmlns="http://schemas.openxmlformats.org/spreadsheetml/2006/main" count="960" uniqueCount="341">
  <si>
    <t>Year</t>
  </si>
  <si>
    <t>Total</t>
  </si>
  <si>
    <t>Farm</t>
  </si>
  <si>
    <t>Non Profit</t>
  </si>
  <si>
    <t>Commercial</t>
  </si>
  <si>
    <t>Residential</t>
  </si>
  <si>
    <t>School Public K-12</t>
  </si>
  <si>
    <t>School Other</t>
  </si>
  <si>
    <t>Total Qty</t>
  </si>
  <si>
    <t>Qty</t>
  </si>
  <si>
    <t>Non-Residential</t>
  </si>
  <si>
    <t>Capacity</t>
  </si>
  <si>
    <t>Total Capacity</t>
  </si>
  <si>
    <t>Registration Complete</t>
  </si>
  <si>
    <t>No</t>
  </si>
  <si>
    <t>Accepted</t>
  </si>
  <si>
    <t>EDC</t>
  </si>
  <si>
    <t>As-Built Incomplete</t>
  </si>
  <si>
    <t>Onsite Inspection</t>
  </si>
  <si>
    <t>SRP Registration Program Status Definitions</t>
  </si>
  <si>
    <t>The SRP Registration has been randomly selected for an on-site inspection and will be performed by an SRP Program Inspector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</si>
  <si>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</si>
  <si>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</si>
  <si>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</si>
  <si>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</si>
  <si>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</si>
  <si>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</si>
  <si>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</si>
  <si>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</si>
  <si>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</si>
  <si>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</si>
  <si>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</si>
  <si>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Grid Supply</t>
  </si>
  <si>
    <t>Interconnection Type</t>
  </si>
  <si>
    <t># Projects</t>
  </si>
  <si>
    <t>Behind the meter</t>
  </si>
  <si>
    <t>Municipality</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</si>
  <si>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</si>
  <si>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</si>
  <si>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</si>
  <si>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</si>
  <si>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</si>
  <si>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</si>
  <si>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</si>
  <si>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</si>
  <si>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</si>
  <si>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</si>
  <si>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</si>
  <si>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</si>
  <si>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</si>
  <si>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</si>
  <si>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</si>
  <si>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</si>
  <si>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</si>
  <si>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</si>
  <si>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</si>
  <si>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</si>
  <si>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</si>
  <si>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</si>
  <si>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</si>
  <si>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</si>
  <si>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</si>
  <si>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</si>
  <si>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</si>
  <si>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</si>
  <si>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</si>
  <si>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</si>
  <si>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</si>
  <si>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</si>
  <si>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</si>
  <si>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</si>
  <si>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</si>
  <si>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</si>
  <si>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 xml:space="preserve">Capacity </t>
  </si>
  <si>
    <t>Government</t>
  </si>
  <si>
    <t>Sunlit</t>
  </si>
  <si>
    <t>Customer Type</t>
  </si>
  <si>
    <t>ALL Customer Types</t>
  </si>
  <si>
    <t xml:space="preserve">Total Capacity (kW) </t>
  </si>
  <si>
    <t>Total (kW)</t>
  </si>
  <si>
    <t xml:space="preserve">Summary of Third Party Ownership (TPO) </t>
  </si>
  <si>
    <t>RESIDENTIAL Only</t>
  </si>
  <si>
    <t>&lt; = 100 (kW)</t>
  </si>
  <si>
    <t>&gt; 100  to &lt; 1000 (kW)</t>
  </si>
  <si>
    <t>&gt; = 1000 (kW)</t>
  </si>
  <si>
    <t>Grid Supply (kW)</t>
  </si>
  <si>
    <t>Residential (kW)</t>
  </si>
  <si>
    <t>&gt; 100 to &lt; 1000 (kW)</t>
  </si>
  <si>
    <t>Annual Totals in Aggregate</t>
  </si>
  <si>
    <t>As-Built Incomplete - Review</t>
  </si>
  <si>
    <t>As-Built Complete</t>
  </si>
  <si>
    <t>Final As-Built Received</t>
  </si>
  <si>
    <t>An SRP Registration has been reviewed and an SRP Acceptance letter has been issued.</t>
  </si>
  <si>
    <t>The Final As-Built packet has been submitted and the program staff will review the As-Built documentation.</t>
  </si>
  <si>
    <t>Final As-Built Received - Grid-Supply</t>
  </si>
  <si>
    <t>Program staff has found minor issue(s) for the contractor to address.  An email has been sent to the applicant indicating the required deficiencies.</t>
  </si>
  <si>
    <t>Documents have been approved by program staff.  Applicant will receive an email indicating a waiver of inspection or that an onsite inspection will be required.</t>
  </si>
  <si>
    <t>The contractor has submitted the requested deficiencies.  The program staff will review the deficiencies.</t>
  </si>
  <si>
    <t>2000-2011</t>
  </si>
  <si>
    <t>University Public</t>
  </si>
  <si>
    <t>2018 Total</t>
  </si>
  <si>
    <t>.</t>
  </si>
  <si>
    <t>Subsection</t>
  </si>
  <si>
    <t>SRP Project Number</t>
  </si>
  <si>
    <t>UTIL-16</t>
  </si>
  <si>
    <t>UTIL-17</t>
  </si>
  <si>
    <t>UTIL-15</t>
  </si>
  <si>
    <t>UTIL-18</t>
  </si>
  <si>
    <t>UTIL-20</t>
  </si>
  <si>
    <t>UTIL-21</t>
  </si>
  <si>
    <t>UTIL-22</t>
  </si>
  <si>
    <t>UTIL-24</t>
  </si>
  <si>
    <t>UTIL-71</t>
  </si>
  <si>
    <t>UTIL-25</t>
  </si>
  <si>
    <t>UTIL-72</t>
  </si>
  <si>
    <t>UTIL-27</t>
  </si>
  <si>
    <t>UTIL-28</t>
  </si>
  <si>
    <t>UTIL-06</t>
  </si>
  <si>
    <t>UTIL-30</t>
  </si>
  <si>
    <t>UTIL-29</t>
  </si>
  <si>
    <t>UTIL-07</t>
  </si>
  <si>
    <t>UTIL-31</t>
  </si>
  <si>
    <t>UTIL-33</t>
  </si>
  <si>
    <t>UTIL-34</t>
  </si>
  <si>
    <t>UTIL-36</t>
  </si>
  <si>
    <t>UTIL-37</t>
  </si>
  <si>
    <t>UTIL-38</t>
  </si>
  <si>
    <t>UTIL-40</t>
  </si>
  <si>
    <t>UTIL-08</t>
  </si>
  <si>
    <t>UTIL-09</t>
  </si>
  <si>
    <t>UTIL-10</t>
  </si>
  <si>
    <t>UTIL-41</t>
  </si>
  <si>
    <t>UTIL-42</t>
  </si>
  <si>
    <t>UTIL-43</t>
  </si>
  <si>
    <t>UTIL-44</t>
  </si>
  <si>
    <t>UTIL-11</t>
  </si>
  <si>
    <t>UTIL-46</t>
  </si>
  <si>
    <t>UTIL-47</t>
  </si>
  <si>
    <t>UTIL-48</t>
  </si>
  <si>
    <t>UTIL-49</t>
  </si>
  <si>
    <t>UTIL-50</t>
  </si>
  <si>
    <t>UTIL-51</t>
  </si>
  <si>
    <t>UTIL-52</t>
  </si>
  <si>
    <t>UTIL-53</t>
  </si>
  <si>
    <t>UTIL-54</t>
  </si>
  <si>
    <t>UTIL-55</t>
  </si>
  <si>
    <t>UTIL-56</t>
  </si>
  <si>
    <t>UTIL-57</t>
  </si>
  <si>
    <t>UTIL-12</t>
  </si>
  <si>
    <t>UTIL-59</t>
  </si>
  <si>
    <t>UTIL-13</t>
  </si>
  <si>
    <t>UTIL-14</t>
  </si>
  <si>
    <t>UTIL-62</t>
  </si>
  <si>
    <t>UTIL-61</t>
  </si>
  <si>
    <t>UTIL-66</t>
  </si>
  <si>
    <t>BPU-0049</t>
  </si>
  <si>
    <t>BPU-0105</t>
  </si>
  <si>
    <t>BPU-0120</t>
  </si>
  <si>
    <t>BPU-0073</t>
  </si>
  <si>
    <t>BPU-0385</t>
  </si>
  <si>
    <t>BPU-0558</t>
  </si>
  <si>
    <t>BPU-0796</t>
  </si>
  <si>
    <t>BPU-0181</t>
  </si>
  <si>
    <t>BPU-1755</t>
  </si>
  <si>
    <t>SPP323</t>
  </si>
  <si>
    <t>Registration Number</t>
  </si>
  <si>
    <t>Program</t>
  </si>
  <si>
    <t>Premise Last Name</t>
  </si>
  <si>
    <t>Premise Company</t>
  </si>
  <si>
    <t>Premise City</t>
  </si>
  <si>
    <t>PTO Date (Interconnection Date)</t>
  </si>
  <si>
    <t>Calculated Total System Size</t>
  </si>
  <si>
    <t>Third Party Ownership</t>
  </si>
  <si>
    <t>Grid / BTM</t>
  </si>
  <si>
    <t>Energy Year</t>
  </si>
  <si>
    <t>EDC Program</t>
  </si>
  <si>
    <t>Contractor Company</t>
  </si>
  <si>
    <t>Electric Utility Name</t>
  </si>
  <si>
    <t>Status</t>
  </si>
  <si>
    <t>Acceptance Date</t>
  </si>
  <si>
    <t>Completion Date</t>
  </si>
  <si>
    <t>CORE Solar</t>
  </si>
  <si>
    <t>BROOKE</t>
  </si>
  <si>
    <t/>
  </si>
  <si>
    <t>LAMBERTVILLE</t>
  </si>
  <si>
    <t>Behind the Meter</t>
  </si>
  <si>
    <t>JCP&amp;L</t>
  </si>
  <si>
    <t>KNOWLTON</t>
  </si>
  <si>
    <t>FAIR HAVEN</t>
  </si>
  <si>
    <t>BURNS</t>
  </si>
  <si>
    <t>GREAT MEADOWS</t>
  </si>
  <si>
    <t>GUINDON</t>
  </si>
  <si>
    <t>OCEAN VIEW</t>
  </si>
  <si>
    <t>AC Electric</t>
  </si>
  <si>
    <t>SUKOVICH</t>
  </si>
  <si>
    <t>RINGOES</t>
  </si>
  <si>
    <t>STOCKS</t>
  </si>
  <si>
    <t>LIVINGSTON</t>
  </si>
  <si>
    <t xml:space="preserve">PSE&amp;G </t>
  </si>
  <si>
    <t>DERBY</t>
  </si>
  <si>
    <t>MOUNT HOLLY</t>
  </si>
  <si>
    <t>PLEVA</t>
  </si>
  <si>
    <t>ALLENTOWN</t>
  </si>
  <si>
    <t>RAMAPO COLLEGE</t>
  </si>
  <si>
    <t>MAHWAH</t>
  </si>
  <si>
    <t>Orange &amp; Rockland Elec</t>
  </si>
  <si>
    <t>MCFADDEN</t>
  </si>
  <si>
    <t>DEMAREST</t>
  </si>
  <si>
    <t>MONTCLAIR UNIVERSITY</t>
  </si>
  <si>
    <t>MONTCLAIR</t>
  </si>
  <si>
    <t>BRIDGETON</t>
  </si>
  <si>
    <t>CAFIERO</t>
  </si>
  <si>
    <t>SHIP BOTTOM</t>
  </si>
  <si>
    <t>GOLDEN</t>
  </si>
  <si>
    <t>VILLAS</t>
  </si>
  <si>
    <t>BJ'S WHOLESALE CLUB</t>
  </si>
  <si>
    <t>1910 DEPTFORD CENTER RD</t>
  </si>
  <si>
    <t>DEPTFORD</t>
  </si>
  <si>
    <t>JONES</t>
  </si>
  <si>
    <t>HIGHLANDS</t>
  </si>
  <si>
    <t>LOUGHLIN</t>
  </si>
  <si>
    <t>FLEMINGTON</t>
  </si>
  <si>
    <t>CORDIS</t>
  </si>
  <si>
    <t>33 TECHNOLOGY DR</t>
  </si>
  <si>
    <t>WARREN</t>
  </si>
  <si>
    <t>ONE</t>
  </si>
  <si>
    <t>COLTS NECK</t>
  </si>
  <si>
    <t>KLEIN</t>
  </si>
  <si>
    <t>JACKSON</t>
  </si>
  <si>
    <t>CELEBRE</t>
  </si>
  <si>
    <t>BARBLOCK</t>
  </si>
  <si>
    <t>WAYNE</t>
  </si>
  <si>
    <t>MULVANEY</t>
  </si>
  <si>
    <t>MIDKIFF</t>
  </si>
  <si>
    <t>BLAIRSTOWN</t>
  </si>
  <si>
    <t>KINNEY</t>
  </si>
  <si>
    <t>MEDFORD</t>
  </si>
  <si>
    <t>IBEW LOCAL #269 BLDG 1</t>
  </si>
  <si>
    <t>670 WHITEHEAD RD</t>
  </si>
  <si>
    <t>LAWRENCE TOWNSHIP</t>
  </si>
  <si>
    <t>IBEW LOCAL #269 BLDG 3</t>
  </si>
  <si>
    <t>WYETH (AMERICAN HOME PRODUCTS)</t>
  </si>
  <si>
    <t>5 GIRALDA FARMS</t>
  </si>
  <si>
    <t>MADISON</t>
  </si>
  <si>
    <t>JOHNSON</t>
  </si>
  <si>
    <t>KLINE</t>
  </si>
  <si>
    <t>BARNEGAT LIGHT</t>
  </si>
  <si>
    <t>PHIFER</t>
  </si>
  <si>
    <t>THOROFARE</t>
  </si>
  <si>
    <t>BP (PAULSBORO TERMINAL)</t>
  </si>
  <si>
    <t>303 MANTUA AVE</t>
  </si>
  <si>
    <t>PAULSBORO</t>
  </si>
  <si>
    <t>RAFTER</t>
  </si>
  <si>
    <t>WILLIAMSTOWN</t>
  </si>
  <si>
    <t>LISTHAUS</t>
  </si>
  <si>
    <t>ROBBINS</t>
  </si>
  <si>
    <t>KLIMES</t>
  </si>
  <si>
    <t>SOMERSET</t>
  </si>
  <si>
    <t>WOOD</t>
  </si>
  <si>
    <t>CAMDEN</t>
  </si>
  <si>
    <t>WILLIAMS</t>
  </si>
  <si>
    <t>MEZIK</t>
  </si>
  <si>
    <t>SAWHNEY</t>
  </si>
  <si>
    <t>WEST ORANGE</t>
  </si>
  <si>
    <t>EFFRON</t>
  </si>
  <si>
    <t>BARNEGAT</t>
  </si>
  <si>
    <t>ZEBROWSKI</t>
  </si>
  <si>
    <t>BERLIN</t>
  </si>
  <si>
    <t>MCCOY</t>
  </si>
  <si>
    <t>MAPLEWOOD</t>
  </si>
  <si>
    <t>MCCOLLOUGH</t>
  </si>
  <si>
    <t>HOPEWELL</t>
  </si>
  <si>
    <t>MARVIN NAFTAL</t>
  </si>
  <si>
    <t>2 DEGROAT RD</t>
  </si>
  <si>
    <t>SANDYSTON</t>
  </si>
  <si>
    <t>NAFTAL</t>
  </si>
  <si>
    <t>JANSSEN PHARMACEUTICA</t>
  </si>
  <si>
    <t>1125 TRENTON HARBOURTON RD</t>
  </si>
  <si>
    <t>TITUSVILLE</t>
  </si>
  <si>
    <t>BURGHARDT</t>
  </si>
  <si>
    <t>KRAMER</t>
  </si>
  <si>
    <t>CINCOTTA</t>
  </si>
  <si>
    <t>OAK RIDGE</t>
  </si>
  <si>
    <t>HIGH BAR HARBOR</t>
  </si>
  <si>
    <t>Conectiv</t>
  </si>
  <si>
    <t>ADVANCED SOLAR PRODUCTS, INC.</t>
  </si>
  <si>
    <t>SUN FARM NETWORK</t>
  </si>
  <si>
    <t>O'KANE</t>
  </si>
  <si>
    <t>PORT MURRAY</t>
  </si>
  <si>
    <t>SELF INSTALL</t>
  </si>
  <si>
    <t>SCRANTON</t>
  </si>
  <si>
    <t>HEWITT</t>
  </si>
  <si>
    <t>MURRAY</t>
  </si>
  <si>
    <t>MACGILLIS</t>
  </si>
  <si>
    <t>GENESIS FARMS INC</t>
  </si>
  <si>
    <t>MARCIANTE</t>
  </si>
  <si>
    <t>TRENTON</t>
  </si>
  <si>
    <t>MAC GILLIS</t>
  </si>
  <si>
    <t>GENESIS FARMS-OFFICE COMPLEX</t>
  </si>
  <si>
    <t>IBEW</t>
  </si>
  <si>
    <t>658 WHITE HEAD ROAD</t>
  </si>
  <si>
    <t>JERSEY CITY</t>
  </si>
  <si>
    <t>NJ SOLAR SOLUTIONS</t>
  </si>
  <si>
    <t>STANSLEY</t>
  </si>
  <si>
    <t>SREC Solar</t>
  </si>
  <si>
    <t>LAVIN</t>
  </si>
  <si>
    <t>NEWPORT OFFCE CENTER III CO, LLC</t>
  </si>
  <si>
    <t>1384 POMPTON AVENUE</t>
  </si>
  <si>
    <t>RESOURCE ENERGY SYSTEMS, INC</t>
  </si>
  <si>
    <t>Class I REC Generators that were issued PTO's between 1/1/2000 - 5/31/2003</t>
  </si>
  <si>
    <t>The Solar Installation Report includes 61 projects totaling 1,260.67 kW that have been classified as Class I REC Generators</t>
  </si>
  <si>
    <t>Note 1: PJM-GATs system is showing a total of 28 projects totaling 787.96 kW.</t>
  </si>
  <si>
    <t>Note 2: The difference between the 61 projects in the solar installation report and the 28 projects in the GATs system is 33 projects.  PJM-GATs does not have a record of these 33 generators registered in their system.</t>
  </si>
  <si>
    <t>Premise Installation Address (Commercial Only)</t>
  </si>
  <si>
    <t>Premise Zip</t>
  </si>
  <si>
    <t xml:space="preserve">Private University </t>
  </si>
  <si>
    <t>Public University</t>
  </si>
  <si>
    <r>
      <t>Note:  The “final total” amount installed in any month will not be known until all projects installed in that month submit a PTO date.  Therefore, for example, the amount shown for any given month should not be interpreted as the final total amount installed in that month “but simply the quantity that have submitted PTOs.”</t>
    </r>
    <r>
      <rPr>
        <i/>
        <sz val="8"/>
        <rFont val="Arial"/>
        <family val="2"/>
      </rPr>
      <t xml:space="preserve">
</t>
    </r>
    <r>
      <rPr>
        <i/>
        <sz val="11"/>
        <rFont val="Arial"/>
        <family val="2"/>
      </rPr>
      <t xml:space="preserve">
Based on the above data, we are seeing an overall lag time of 1-2 months between when a project obtains a PTO and when it submits the PTO to the SRP team.  The monthly installation number will be updated as additional PTO dates are reported.
</t>
    </r>
  </si>
  <si>
    <t>Note:  The above tables provide a summary of responses regarding the use of Third Party Ownership (TPO) as reported on the SRP Registration form by the registrant.</t>
  </si>
  <si>
    <t>(by County)</t>
  </si>
  <si>
    <t>(Annual Capacity)</t>
  </si>
  <si>
    <t>(Monthly Capacity)</t>
  </si>
  <si>
    <t>2019 Total</t>
  </si>
  <si>
    <t>by Inerconnection Type</t>
  </si>
  <si>
    <t>by Customer Type</t>
  </si>
  <si>
    <t>BEHIND THE METER Project Installations</t>
  </si>
  <si>
    <t>by Subsection</t>
  </si>
  <si>
    <t>GRID SUPPLY Project Installations</t>
  </si>
  <si>
    <t>School Charter</t>
  </si>
  <si>
    <t>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</si>
  <si>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Subsection r</t>
  </si>
  <si>
    <t>t</t>
  </si>
  <si>
    <t>Date PTO was Issued</t>
  </si>
  <si>
    <t>2020 Total</t>
  </si>
  <si>
    <t>2001-2017 Total</t>
  </si>
  <si>
    <t>New Jersey Solar Installations as of 02/29/2020</t>
  </si>
  <si>
    <t>Total of All Projects               as of 02/29/2020 (kW)</t>
  </si>
  <si>
    <t>Previously Reported through 1/31/2020</t>
  </si>
  <si>
    <t>Difference between 1/31/2020 and 02/29/2020</t>
  </si>
  <si>
    <t>NJSRRE1540969496</t>
  </si>
  <si>
    <r>
      <rPr>
        <b/>
        <i/>
        <sz val="11"/>
        <color theme="1"/>
        <rFont val="Arial"/>
        <family val="2"/>
      </rPr>
      <t>Note 1:</t>
    </r>
    <r>
      <rPr>
        <i/>
        <sz val="11"/>
        <color theme="1"/>
        <rFont val="Arial"/>
        <family val="2"/>
      </rPr>
      <t xml:space="preserve"> The following grid supply project was added to the February 2020 Installation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</si>
</sst>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 numFmtId="170" formatCode="00000"/>
    <numFmt numFmtId="171" formatCode="m/d/yy;@"/>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sz val="10"/>
      <name val="Arial"/>
      <family val="2"/>
    </font>
    <font>
      <sz val="12"/>
      <name val="Arial"/>
      <family val="2"/>
    </font>
    <font>
      <b/>
      <sz val="11"/>
      <color indexed="8"/>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sz val="10"/>
      <name val="Arial"/>
      <family val="2"/>
    </font>
    <font>
      <sz val="11"/>
      <color theme="1"/>
      <name val="Arial"/>
      <family val="2"/>
    </font>
    <font>
      <b/>
      <sz val="12"/>
      <color theme="1"/>
      <name val="Arial"/>
      <family val="2"/>
    </font>
    <font>
      <b/>
      <i/>
      <sz val="11"/>
      <name val="Arial"/>
      <family val="2"/>
    </font>
    <font>
      <b/>
      <sz val="11"/>
      <color theme="1"/>
      <name val="Arial"/>
      <family val="2"/>
    </font>
    <font>
      <i/>
      <sz val="11"/>
      <color theme="1" tint="0.14999847407452621"/>
      <name val="Arial"/>
      <family val="2"/>
    </font>
    <font>
      <b/>
      <i/>
      <sz val="11"/>
      <color theme="1" tint="0.14999847407452621"/>
      <name val="Arial"/>
      <family val="2"/>
    </font>
    <font>
      <i/>
      <sz val="11"/>
      <color theme="1" tint="0.34998626667073579"/>
      <name val="Arial"/>
      <family val="2"/>
    </font>
    <font>
      <i/>
      <sz val="11"/>
      <color theme="1" tint="0.499984740745262"/>
      <name val="Arial"/>
      <family val="2"/>
    </font>
    <font>
      <b/>
      <i/>
      <sz val="14"/>
      <color theme="1" tint="0.499984740745262"/>
      <name val="Arial"/>
      <family val="2"/>
    </font>
    <font>
      <b/>
      <i/>
      <sz val="11"/>
      <color theme="1" tint="0.34998626667073579"/>
      <name val="Arial"/>
      <family val="2"/>
    </font>
    <font>
      <sz val="11"/>
      <color theme="0"/>
      <name val="Arial"/>
      <family val="2"/>
    </font>
    <font>
      <sz val="11"/>
      <color theme="1" tint="0.14999847407452621"/>
      <name val="Arial"/>
      <family val="2"/>
    </font>
    <font>
      <b/>
      <sz val="11"/>
      <color theme="1" tint="0.14999847407452621"/>
      <name val="Arial"/>
      <family val="2"/>
    </font>
    <font>
      <i/>
      <sz val="11"/>
      <color theme="0"/>
      <name val="Arial"/>
      <family val="2"/>
    </font>
    <font>
      <b/>
      <sz val="11"/>
      <color theme="1" tint="0.249977111117893"/>
      <name val="Arial"/>
      <family val="2"/>
    </font>
    <font>
      <sz val="14"/>
      <name val="Arial"/>
      <family val="2"/>
    </font>
    <font>
      <sz val="14"/>
      <color theme="1" tint="0.249977111117893"/>
      <name val="Arial"/>
      <family val="2"/>
    </font>
    <font>
      <i/>
      <sz val="14"/>
      <name val="Arial"/>
      <family val="2"/>
    </font>
    <font>
      <i/>
      <sz val="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i/>
      <sz val="11"/>
      <color indexed="8"/>
      <name val="Arial"/>
      <family val="2"/>
    </font>
    <font>
      <sz val="12"/>
      <color theme="1" tint="0.249977111117893"/>
      <name val="Arial"/>
      <family val="2"/>
    </font>
    <font>
      <b/>
      <i/>
      <sz val="11"/>
      <color rgb="FFFF0000"/>
      <name val="Arial"/>
      <family val="2"/>
    </font>
    <font>
      <i/>
      <sz val="11"/>
      <color theme="1"/>
      <name val="Arial"/>
      <family val="2"/>
    </font>
    <font>
      <b/>
      <i/>
      <sz val="11"/>
      <color theme="1"/>
      <name val="Arial"/>
      <family val="2"/>
    </font>
    <font>
      <b/>
      <i/>
      <sz val="10"/>
      <color theme="1"/>
      <name val="Arial"/>
      <family val="2"/>
    </font>
  </fonts>
  <fills count="4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012">
    <xf numFmtId="0" fontId="0" fillId="0" borderId="0"/>
    <xf numFmtId="43" fontId="20" fillId="0" borderId="0" applyFont="0" applyFill="0" applyBorder="0" applyAlignment="0" applyProtection="0"/>
    <xf numFmtId="0" fontId="27" fillId="0" borderId="0"/>
    <xf numFmtId="0" fontId="21" fillId="0" borderId="0"/>
    <xf numFmtId="0" fontId="21" fillId="0" borderId="0"/>
    <xf numFmtId="0" fontId="25" fillId="0" borderId="0"/>
    <xf numFmtId="0" fontId="19" fillId="0" borderId="0"/>
    <xf numFmtId="9" fontId="35" fillId="0" borderId="0" applyFont="0" applyFill="0" applyBorder="0" applyAlignment="0" applyProtection="0"/>
    <xf numFmtId="0" fontId="18" fillId="0" borderId="0"/>
    <xf numFmtId="43" fontId="18" fillId="0" borderId="0" applyFont="0" applyFill="0" applyBorder="0" applyAlignment="0" applyProtection="0"/>
    <xf numFmtId="43" fontId="20" fillId="0" borderId="0" applyFont="0" applyFill="0" applyBorder="0" applyAlignment="0" applyProtection="0"/>
    <xf numFmtId="0" fontId="20" fillId="0" borderId="0"/>
    <xf numFmtId="0" fontId="17" fillId="0" borderId="0"/>
    <xf numFmtId="9" fontId="20" fillId="0" borderId="0" applyFont="0" applyFill="0" applyBorder="0" applyAlignment="0" applyProtection="0"/>
    <xf numFmtId="0" fontId="17" fillId="0" borderId="0"/>
    <xf numFmtId="43" fontId="17" fillId="0" borderId="0" applyFont="0" applyFill="0" applyBorder="0" applyAlignment="0" applyProtection="0"/>
    <xf numFmtId="0" fontId="55" fillId="0" borderId="0" applyNumberFormat="0" applyFill="0" applyBorder="0" applyAlignment="0" applyProtection="0"/>
    <xf numFmtId="0" fontId="56" fillId="0" borderId="28" applyNumberFormat="0" applyFill="0" applyAlignment="0" applyProtection="0"/>
    <xf numFmtId="0" fontId="57" fillId="0" borderId="29" applyNumberFormat="0" applyFill="0" applyAlignment="0" applyProtection="0"/>
    <xf numFmtId="0" fontId="58" fillId="0" borderId="30" applyNumberFormat="0" applyFill="0" applyAlignment="0" applyProtection="0"/>
    <xf numFmtId="0" fontId="58" fillId="0" borderId="0" applyNumberFormat="0" applyFill="0" applyBorder="0" applyAlignment="0" applyProtection="0"/>
    <xf numFmtId="0" fontId="59" fillId="10" borderId="0" applyNumberFormat="0" applyBorder="0" applyAlignment="0" applyProtection="0"/>
    <xf numFmtId="0" fontId="60" fillId="11" borderId="0" applyNumberFormat="0" applyBorder="0" applyAlignment="0" applyProtection="0"/>
    <xf numFmtId="0" fontId="61" fillId="12" borderId="0" applyNumberFormat="0" applyBorder="0" applyAlignment="0" applyProtection="0"/>
    <xf numFmtId="0" fontId="62" fillId="13" borderId="31" applyNumberFormat="0" applyAlignment="0" applyProtection="0"/>
    <xf numFmtId="0" fontId="63" fillId="14" borderId="32" applyNumberFormat="0" applyAlignment="0" applyProtection="0"/>
    <xf numFmtId="0" fontId="64" fillId="14" borderId="31" applyNumberFormat="0" applyAlignment="0" applyProtection="0"/>
    <xf numFmtId="0" fontId="65" fillId="0" borderId="33" applyNumberFormat="0" applyFill="0" applyAlignment="0" applyProtection="0"/>
    <xf numFmtId="0" fontId="66" fillId="15" borderId="3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36" applyNumberFormat="0" applyFill="0" applyAlignment="0" applyProtection="0"/>
    <xf numFmtId="0" fontId="70"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70"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70"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70"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70"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70"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16" borderId="35" applyNumberFormat="0" applyFont="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16" borderId="35" applyNumberFormat="0" applyFont="0" applyAlignment="0" applyProtection="0"/>
    <xf numFmtId="0" fontId="15" fillId="0" borderId="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0" borderId="0"/>
    <xf numFmtId="0" fontId="15" fillId="0" borderId="0"/>
    <xf numFmtId="43" fontId="15"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16" borderId="35" applyNumberFormat="0" applyFont="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16" borderId="35" applyNumberFormat="0" applyFont="0" applyAlignment="0" applyProtection="0"/>
    <xf numFmtId="0" fontId="14" fillId="0" borderId="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0" borderId="0"/>
    <xf numFmtId="0" fontId="14" fillId="0" borderId="0"/>
    <xf numFmtId="43" fontId="14"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16" borderId="35" applyNumberFormat="0" applyFont="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16" borderId="35" applyNumberFormat="0" applyFont="0" applyAlignment="0" applyProtection="0"/>
    <xf numFmtId="0" fontId="13" fillId="0" borderId="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16" borderId="35" applyNumberFormat="0" applyFont="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16" borderId="35" applyNumberFormat="0" applyFont="0" applyAlignment="0" applyProtection="0"/>
    <xf numFmtId="0" fontId="13" fillId="0" borderId="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16" borderId="35" applyNumberFormat="0" applyFont="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16" borderId="35" applyNumberFormat="0" applyFont="0" applyAlignment="0" applyProtection="0"/>
    <xf numFmtId="0" fontId="12" fillId="0" borderId="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16" borderId="35" applyNumberFormat="0" applyFont="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16" borderId="35" applyNumberFormat="0" applyFont="0" applyAlignment="0" applyProtection="0"/>
    <xf numFmtId="0" fontId="12" fillId="0" borderId="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0" borderId="0"/>
    <xf numFmtId="0" fontId="12" fillId="0" borderId="0"/>
    <xf numFmtId="43" fontId="12"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0" fontId="5" fillId="16" borderId="35" applyNumberFormat="0" applyFont="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0" fontId="4" fillId="0" borderId="0"/>
    <xf numFmtId="0" fontId="4" fillId="16" borderId="35" applyNumberFormat="0" applyFont="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43" fontId="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35"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443">
    <xf numFmtId="0" fontId="0" fillId="0" borderId="0" xfId="0"/>
    <xf numFmtId="0" fontId="21" fillId="0" borderId="0" xfId="3" applyFill="1"/>
    <xf numFmtId="0" fontId="0" fillId="2" borderId="0" xfId="0" applyFill="1" applyBorder="1" applyAlignment="1"/>
    <xf numFmtId="0" fontId="22" fillId="2" borderId="0" xfId="4" applyFont="1" applyFill="1" applyBorder="1" applyAlignment="1">
      <alignment vertical="center"/>
    </xf>
    <xf numFmtId="0" fontId="21" fillId="3" borderId="0" xfId="3" applyFill="1"/>
    <xf numFmtId="0" fontId="21" fillId="0" borderId="0" xfId="3" applyFill="1" applyBorder="1"/>
    <xf numFmtId="0" fontId="24" fillId="4" borderId="1" xfId="3" applyFont="1" applyFill="1" applyBorder="1" applyAlignment="1">
      <alignment horizontal="center" wrapText="1"/>
    </xf>
    <xf numFmtId="0" fontId="21" fillId="3" borderId="0" xfId="3" applyFill="1" applyAlignment="1">
      <alignment horizontal="center" vertical="center"/>
    </xf>
    <xf numFmtId="0" fontId="31"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28" fillId="2" borderId="0" xfId="0" applyFont="1" applyFill="1" applyBorder="1" applyAlignment="1"/>
    <xf numFmtId="0" fontId="0" fillId="0" borderId="8" xfId="0" applyBorder="1"/>
    <xf numFmtId="0" fontId="0" fillId="0" borderId="15" xfId="0" applyBorder="1"/>
    <xf numFmtId="0" fontId="22" fillId="2" borderId="12" xfId="4" applyFont="1" applyFill="1" applyBorder="1" applyAlignment="1">
      <alignment horizontal="left" vertical="center"/>
    </xf>
    <xf numFmtId="0" fontId="22" fillId="2" borderId="0" xfId="4" applyFont="1" applyFill="1" applyBorder="1" applyAlignment="1">
      <alignment horizontal="left" vertical="center"/>
    </xf>
    <xf numFmtId="0" fontId="22" fillId="2" borderId="13" xfId="4" applyFont="1" applyFill="1" applyBorder="1" applyAlignment="1">
      <alignment horizontal="left" vertical="center"/>
    </xf>
    <xf numFmtId="0" fontId="20" fillId="2" borderId="13" xfId="0" applyFont="1" applyFill="1" applyBorder="1" applyAlignment="1">
      <alignment horizontal="left"/>
    </xf>
    <xf numFmtId="0" fontId="30" fillId="3" borderId="0" xfId="3" applyFont="1" applyFill="1" applyAlignment="1">
      <alignment horizontal="center" vertical="center"/>
    </xf>
    <xf numFmtId="0" fontId="24" fillId="0" borderId="0" xfId="3" applyFont="1" applyFill="1" applyBorder="1" applyAlignment="1">
      <alignment horizontal="center" vertical="center"/>
    </xf>
    <xf numFmtId="0" fontId="24" fillId="0" borderId="0" xfId="3" applyFont="1" applyFill="1" applyBorder="1" applyAlignment="1">
      <alignment horizontal="center" wrapText="1"/>
    </xf>
    <xf numFmtId="0" fontId="30" fillId="0" borderId="0" xfId="3" applyFont="1" applyFill="1" applyAlignment="1">
      <alignment horizontal="left" vertical="center" wrapText="1"/>
    </xf>
    <xf numFmtId="0" fontId="30" fillId="3" borderId="0" xfId="3" applyFont="1" applyFill="1" applyAlignment="1">
      <alignment vertical="center"/>
    </xf>
    <xf numFmtId="0" fontId="0" fillId="3" borderId="0" xfId="0" applyFill="1"/>
    <xf numFmtId="0" fontId="23" fillId="3" borderId="0" xfId="3" applyFont="1" applyFill="1"/>
    <xf numFmtId="0" fontId="26" fillId="3" borderId="1" xfId="5" applyFont="1" applyFill="1" applyBorder="1" applyAlignment="1">
      <alignment horizontal="left" wrapText="1"/>
    </xf>
    <xf numFmtId="0" fontId="23" fillId="0" borderId="1" xfId="0" applyFont="1" applyBorder="1" applyAlignment="1">
      <alignment horizontal="center" wrapText="1"/>
    </xf>
    <xf numFmtId="0" fontId="23" fillId="0" borderId="1" xfId="0" applyFont="1" applyBorder="1" applyAlignment="1">
      <alignment horizontal="center"/>
    </xf>
    <xf numFmtId="0" fontId="28" fillId="0" borderId="1" xfId="0" applyNumberFormat="1" applyFont="1" applyBorder="1" applyAlignment="1">
      <alignment horizontal="center"/>
    </xf>
    <xf numFmtId="0" fontId="28" fillId="0" borderId="1" xfId="0" applyFont="1" applyBorder="1"/>
    <xf numFmtId="0" fontId="0" fillId="3" borderId="9" xfId="0" applyFill="1" applyBorder="1"/>
    <xf numFmtId="0" fontId="0" fillId="3" borderId="10" xfId="0" applyFill="1" applyBorder="1"/>
    <xf numFmtId="0" fontId="0" fillId="3" borderId="12" xfId="0" applyFill="1" applyBorder="1"/>
    <xf numFmtId="0" fontId="30" fillId="0" borderId="12" xfId="3" applyFont="1" applyFill="1" applyBorder="1" applyAlignment="1">
      <alignment horizontal="left" vertical="center" wrapText="1"/>
    </xf>
    <xf numFmtId="0" fontId="30" fillId="3" borderId="12" xfId="3" applyFont="1" applyFill="1" applyBorder="1" applyAlignment="1">
      <alignment vertical="center"/>
    </xf>
    <xf numFmtId="0" fontId="0" fillId="3" borderId="14" xfId="0" applyFill="1" applyBorder="1"/>
    <xf numFmtId="0" fontId="0" fillId="3" borderId="8" xfId="0" applyFill="1" applyBorder="1"/>
    <xf numFmtId="0" fontId="28" fillId="3" borderId="0" xfId="2" applyFont="1" applyFill="1"/>
    <xf numFmtId="0" fontId="30" fillId="0" borderId="0" xfId="3" applyFont="1" applyFill="1" applyAlignment="1">
      <alignment horizontal="left" vertical="center"/>
    </xf>
    <xf numFmtId="0" fontId="22" fillId="3" borderId="0" xfId="2" applyFont="1" applyFill="1" applyAlignment="1">
      <alignment horizontal="center" vertical="center"/>
    </xf>
    <xf numFmtId="164" fontId="26" fillId="3" borderId="1" xfId="5" applyNumberFormat="1" applyFont="1" applyFill="1" applyBorder="1" applyAlignment="1">
      <alignment horizontal="center"/>
    </xf>
    <xf numFmtId="0" fontId="21" fillId="0" borderId="0" xfId="3" applyFill="1" applyAlignment="1">
      <alignment horizontal="center"/>
    </xf>
    <xf numFmtId="0" fontId="23" fillId="0" borderId="0" xfId="3" applyFont="1" applyFill="1" applyBorder="1"/>
    <xf numFmtId="0" fontId="23" fillId="0" borderId="0" xfId="3" applyFont="1" applyFill="1" applyBorder="1" applyAlignment="1">
      <alignment horizontal="center"/>
    </xf>
    <xf numFmtId="0" fontId="21" fillId="3" borderId="0" xfId="3" applyFont="1" applyFill="1"/>
    <xf numFmtId="166" fontId="21" fillId="3" borderId="0" xfId="3" applyNumberFormat="1" applyFont="1" applyFill="1"/>
    <xf numFmtId="0" fontId="37"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xf>
    <xf numFmtId="10" fontId="37" fillId="0" borderId="0" xfId="0" applyNumberFormat="1" applyFont="1" applyFill="1" applyBorder="1" applyAlignment="1">
      <alignment horizontal="center" vertical="center"/>
    </xf>
    <xf numFmtId="0" fontId="36" fillId="0" borderId="1" xfId="0" applyFont="1" applyBorder="1" applyAlignment="1">
      <alignment vertical="center" wrapText="1"/>
    </xf>
    <xf numFmtId="3" fontId="36" fillId="0" borderId="1" xfId="0" applyNumberFormat="1" applyFont="1" applyBorder="1" applyAlignment="1">
      <alignment horizontal="center" vertical="center"/>
    </xf>
    <xf numFmtId="10" fontId="36" fillId="0" borderId="1" xfId="0" applyNumberFormat="1" applyFont="1" applyBorder="1" applyAlignment="1">
      <alignment horizontal="center" vertical="center"/>
    </xf>
    <xf numFmtId="0" fontId="36" fillId="0" borderId="16" xfId="0" applyFont="1" applyBorder="1" applyAlignment="1">
      <alignment vertical="center" wrapText="1"/>
    </xf>
    <xf numFmtId="3" fontId="36" fillId="0" borderId="16" xfId="0" applyNumberFormat="1" applyFont="1" applyBorder="1" applyAlignment="1">
      <alignment horizontal="center" vertical="center"/>
    </xf>
    <xf numFmtId="0" fontId="39" fillId="6" borderId="1" xfId="0" applyFont="1" applyFill="1" applyBorder="1" applyAlignment="1">
      <alignment horizontal="center" vertical="center" wrapText="1"/>
    </xf>
    <xf numFmtId="3" fontId="39" fillId="6" borderId="1" xfId="0" applyNumberFormat="1" applyFont="1" applyFill="1" applyBorder="1" applyAlignment="1">
      <alignment horizontal="center" vertical="center"/>
    </xf>
    <xf numFmtId="10" fontId="39" fillId="6" borderId="1" xfId="0" applyNumberFormat="1" applyFont="1" applyFill="1" applyBorder="1" applyAlignment="1">
      <alignment horizontal="center" vertical="center"/>
    </xf>
    <xf numFmtId="0" fontId="21" fillId="3" borderId="0" xfId="2" applyFont="1" applyFill="1"/>
    <xf numFmtId="0" fontId="24" fillId="3" borderId="1" xfId="2" applyFont="1" applyFill="1" applyBorder="1"/>
    <xf numFmtId="0" fontId="24" fillId="3" borderId="1" xfId="2" applyFont="1" applyFill="1" applyBorder="1" applyAlignment="1">
      <alignment horizontal="center"/>
    </xf>
    <xf numFmtId="0" fontId="21" fillId="3" borderId="1" xfId="2" applyFont="1" applyFill="1" applyBorder="1"/>
    <xf numFmtId="3" fontId="21" fillId="3" borderId="1" xfId="2" applyNumberFormat="1" applyFont="1" applyFill="1" applyBorder="1" applyAlignment="1">
      <alignment horizontal="center"/>
    </xf>
    <xf numFmtId="167" fontId="21" fillId="3" borderId="1" xfId="7" applyNumberFormat="1" applyFont="1" applyFill="1" applyBorder="1" applyAlignment="1">
      <alignment horizontal="center"/>
    </xf>
    <xf numFmtId="3" fontId="24" fillId="4" borderId="1" xfId="2" applyNumberFormat="1" applyFont="1" applyFill="1" applyBorder="1" applyAlignment="1">
      <alignment horizontal="center"/>
    </xf>
    <xf numFmtId="9" fontId="24" fillId="4" borderId="1" xfId="0" applyNumberFormat="1" applyFont="1" applyFill="1" applyBorder="1" applyAlignment="1">
      <alignment horizontal="center"/>
    </xf>
    <xf numFmtId="0" fontId="24" fillId="3" borderId="0" xfId="2" applyFont="1" applyFill="1"/>
    <xf numFmtId="0" fontId="21" fillId="8" borderId="1" xfId="2" applyFont="1" applyFill="1" applyBorder="1"/>
    <xf numFmtId="3" fontId="21" fillId="8" borderId="1" xfId="2" applyNumberFormat="1" applyFont="1" applyFill="1" applyBorder="1" applyAlignment="1">
      <alignment horizontal="center"/>
    </xf>
    <xf numFmtId="0" fontId="24" fillId="0" borderId="0" xfId="3" applyFont="1" applyFill="1" applyBorder="1"/>
    <xf numFmtId="0" fontId="21" fillId="0" borderId="0" xfId="3" applyFont="1" applyFill="1"/>
    <xf numFmtId="164" fontId="21" fillId="0" borderId="0" xfId="3" applyNumberFormat="1" applyFont="1" applyFill="1" applyBorder="1"/>
    <xf numFmtId="0" fontId="24" fillId="3" borderId="0" xfId="3" applyFont="1" applyFill="1" applyBorder="1"/>
    <xf numFmtId="164" fontId="21" fillId="3" borderId="0" xfId="3" applyNumberFormat="1" applyFont="1" applyFill="1" applyBorder="1"/>
    <xf numFmtId="0" fontId="39" fillId="6" borderId="1" xfId="0" applyFont="1" applyFill="1" applyBorder="1" applyAlignment="1">
      <alignment horizontal="center" vertical="center"/>
    </xf>
    <xf numFmtId="0" fontId="34" fillId="6" borderId="1" xfId="0" applyFont="1" applyFill="1" applyBorder="1" applyAlignment="1">
      <alignment horizontal="center" vertical="center"/>
    </xf>
    <xf numFmtId="4" fontId="34" fillId="6" borderId="1" xfId="0" applyNumberFormat="1" applyFont="1" applyFill="1" applyBorder="1" applyAlignment="1">
      <alignment horizontal="center" vertical="center" wrapText="1"/>
    </xf>
    <xf numFmtId="167" fontId="39" fillId="6" borderId="1" xfId="0" applyNumberFormat="1" applyFont="1" applyFill="1" applyBorder="1" applyAlignment="1">
      <alignment horizontal="center"/>
    </xf>
    <xf numFmtId="0" fontId="24" fillId="3" borderId="17" xfId="2" applyFont="1" applyFill="1" applyBorder="1"/>
    <xf numFmtId="0" fontId="24" fillId="3" borderId="17" xfId="2" applyFont="1" applyFill="1" applyBorder="1" applyAlignment="1">
      <alignment horizontal="center"/>
    </xf>
    <xf numFmtId="0" fontId="38" fillId="3" borderId="17" xfId="2" applyFont="1" applyFill="1" applyBorder="1"/>
    <xf numFmtId="0" fontId="30" fillId="3" borderId="1" xfId="2" applyFont="1" applyFill="1" applyBorder="1"/>
    <xf numFmtId="0" fontId="38" fillId="3" borderId="1" xfId="2" applyFont="1" applyFill="1" applyBorder="1"/>
    <xf numFmtId="43" fontId="24" fillId="3" borderId="1" xfId="3" applyNumberFormat="1" applyFont="1" applyFill="1" applyBorder="1" applyAlignment="1">
      <alignment horizontal="center" vertical="center" wrapText="1"/>
    </xf>
    <xf numFmtId="0" fontId="24" fillId="3" borderId="1" xfId="3" quotePrefix="1" applyFont="1" applyFill="1" applyBorder="1" applyAlignment="1">
      <alignment horizontal="center" vertical="center" wrapText="1"/>
    </xf>
    <xf numFmtId="43" fontId="24" fillId="3" borderId="1" xfId="3" applyNumberFormat="1" applyFont="1" applyFill="1" applyBorder="1" applyAlignment="1">
      <alignment horizontal="left" vertical="center" wrapText="1"/>
    </xf>
    <xf numFmtId="0" fontId="24" fillId="3" borderId="1" xfId="3" applyFont="1" applyFill="1" applyBorder="1" applyAlignment="1">
      <alignment horizontal="left" vertical="center"/>
    </xf>
    <xf numFmtId="0" fontId="39" fillId="6" borderId="1" xfId="0" applyFont="1" applyFill="1" applyBorder="1" applyAlignment="1">
      <alignment horizontal="left" vertical="center" wrapText="1"/>
    </xf>
    <xf numFmtId="0" fontId="24" fillId="0" borderId="0" xfId="3" applyFont="1" applyFill="1" applyBorder="1" applyAlignment="1">
      <alignment horizontal="center" vertical="center" wrapText="1"/>
    </xf>
    <xf numFmtId="0" fontId="24" fillId="3" borderId="1" xfId="3" applyFont="1" applyFill="1" applyBorder="1" applyAlignment="1">
      <alignment horizontal="center" vertical="center" wrapText="1"/>
    </xf>
    <xf numFmtId="0" fontId="24" fillId="3" borderId="17" xfId="3" applyFont="1" applyFill="1" applyBorder="1" applyAlignment="1">
      <alignment horizontal="center" vertical="center" wrapText="1"/>
    </xf>
    <xf numFmtId="0" fontId="24" fillId="4" borderId="1" xfId="3" applyFont="1" applyFill="1" applyBorder="1" applyAlignment="1">
      <alignment horizontal="center" vertical="center" wrapText="1"/>
    </xf>
    <xf numFmtId="0" fontId="21" fillId="0" borderId="0" xfId="3" applyFont="1" applyFill="1" applyBorder="1" applyAlignment="1">
      <alignment vertical="center"/>
    </xf>
    <xf numFmtId="0" fontId="24" fillId="0" borderId="0" xfId="3" applyFont="1" applyFill="1" applyBorder="1" applyAlignment="1">
      <alignment wrapText="1"/>
    </xf>
    <xf numFmtId="0" fontId="41" fillId="0" borderId="1" xfId="3" applyFont="1" applyFill="1" applyBorder="1" applyAlignment="1">
      <alignment horizontal="center" vertical="center" wrapText="1"/>
    </xf>
    <xf numFmtId="0" fontId="41" fillId="0" borderId="0" xfId="3" applyFont="1" applyFill="1" applyBorder="1" applyAlignment="1">
      <alignment horizontal="center" vertical="center" wrapText="1"/>
    </xf>
    <xf numFmtId="3" fontId="40" fillId="0" borderId="0" xfId="1" applyNumberFormat="1" applyFont="1" applyFill="1" applyBorder="1"/>
    <xf numFmtId="168" fontId="24" fillId="0" borderId="0" xfId="1" applyNumberFormat="1" applyFont="1" applyFill="1" applyBorder="1" applyAlignment="1">
      <alignment vertical="center"/>
    </xf>
    <xf numFmtId="0" fontId="22" fillId="3" borderId="0" xfId="3" applyFont="1" applyFill="1" applyAlignment="1">
      <alignment horizontal="left" vertical="center"/>
    </xf>
    <xf numFmtId="0" fontId="32" fillId="0" borderId="0" xfId="0" applyFont="1" applyBorder="1" applyAlignment="1">
      <alignment vertical="center"/>
    </xf>
    <xf numFmtId="4" fontId="21" fillId="3" borderId="0" xfId="3" applyNumberFormat="1" applyFont="1" applyFill="1"/>
    <xf numFmtId="40" fontId="21" fillId="3" borderId="0" xfId="3" applyNumberFormat="1" applyFont="1" applyFill="1"/>
    <xf numFmtId="0" fontId="44" fillId="0" borderId="0" xfId="0" applyFont="1" applyBorder="1" applyAlignment="1">
      <alignment horizontal="left" vertical="center"/>
    </xf>
    <xf numFmtId="0" fontId="43" fillId="3" borderId="0" xfId="3" applyFont="1" applyFill="1"/>
    <xf numFmtId="0" fontId="43" fillId="0" borderId="0" xfId="3" applyFont="1" applyFill="1" applyBorder="1" applyAlignment="1">
      <alignment horizontal="center" vertical="center" wrapText="1"/>
    </xf>
    <xf numFmtId="0" fontId="43" fillId="3" borderId="0" xfId="3" applyFont="1" applyFill="1" applyAlignment="1">
      <alignment horizontal="right"/>
    </xf>
    <xf numFmtId="3" fontId="43" fillId="3" borderId="0" xfId="3" applyNumberFormat="1" applyFont="1" applyFill="1"/>
    <xf numFmtId="0" fontId="45" fillId="5" borderId="1" xfId="3" applyFont="1" applyFill="1" applyBorder="1" applyAlignment="1">
      <alignment horizontal="center" vertical="center" wrapText="1"/>
    </xf>
    <xf numFmtId="3" fontId="42" fillId="0" borderId="1" xfId="3" applyNumberFormat="1" applyFont="1" applyFill="1" applyBorder="1" applyAlignment="1">
      <alignment horizontal="center"/>
    </xf>
    <xf numFmtId="3" fontId="45" fillId="5" borderId="1" xfId="3" applyNumberFormat="1" applyFont="1" applyFill="1" applyBorder="1" applyAlignment="1">
      <alignment horizontal="center"/>
    </xf>
    <xf numFmtId="165" fontId="29" fillId="0" borderId="0" xfId="1" applyNumberFormat="1" applyFont="1" applyFill="1" applyBorder="1" applyAlignment="1">
      <alignment horizontal="right" wrapText="1" indent="1"/>
    </xf>
    <xf numFmtId="37" fontId="24" fillId="0" borderId="0" xfId="1" applyNumberFormat="1" applyFont="1" applyFill="1" applyBorder="1"/>
    <xf numFmtId="167" fontId="24" fillId="0" borderId="0" xfId="7" applyNumberFormat="1" applyFont="1" applyFill="1" applyBorder="1"/>
    <xf numFmtId="0" fontId="24" fillId="5" borderId="1" xfId="3" applyFont="1" applyFill="1" applyBorder="1" applyAlignment="1">
      <alignment horizontal="center" vertical="center" wrapText="1"/>
    </xf>
    <xf numFmtId="0" fontId="21" fillId="0" borderId="0" xfId="3" applyFont="1" applyFill="1" applyBorder="1"/>
    <xf numFmtId="0" fontId="21" fillId="0" borderId="0" xfId="3" applyFill="1" applyBorder="1" applyAlignment="1">
      <alignment vertical="center"/>
    </xf>
    <xf numFmtId="0" fontId="21" fillId="0" borderId="0" xfId="1" applyNumberFormat="1" applyFont="1" applyFill="1" applyBorder="1" applyAlignment="1">
      <alignment vertical="center"/>
    </xf>
    <xf numFmtId="0" fontId="21" fillId="0" borderId="0" xfId="3" applyNumberFormat="1" applyFill="1" applyBorder="1" applyAlignment="1">
      <alignment vertical="center"/>
    </xf>
    <xf numFmtId="3" fontId="26" fillId="0" borderId="0" xfId="1" applyNumberFormat="1" applyFont="1" applyFill="1" applyBorder="1" applyAlignment="1">
      <alignment horizontal="right" vertical="center" wrapText="1"/>
    </xf>
    <xf numFmtId="3" fontId="21" fillId="0" borderId="0" xfId="1" applyNumberFormat="1" applyFont="1" applyFill="1" applyBorder="1" applyAlignment="1">
      <alignment horizontal="right" vertical="center"/>
    </xf>
    <xf numFmtId="3" fontId="21" fillId="0" borderId="0" xfId="1" applyNumberFormat="1" applyFont="1" applyFill="1" applyBorder="1" applyAlignment="1">
      <alignment vertical="center"/>
    </xf>
    <xf numFmtId="3" fontId="40" fillId="0" borderId="0" xfId="1" applyNumberFormat="1" applyFont="1" applyFill="1" applyBorder="1" applyAlignment="1">
      <alignment horizontal="right" vertical="center" wrapText="1"/>
    </xf>
    <xf numFmtId="3" fontId="40" fillId="0" borderId="0" xfId="1" applyNumberFormat="1" applyFont="1" applyFill="1" applyBorder="1" applyAlignment="1">
      <alignment vertical="center"/>
    </xf>
    <xf numFmtId="0" fontId="26" fillId="5" borderId="1" xfId="1" applyNumberFormat="1" applyFont="1" applyFill="1" applyBorder="1" applyAlignment="1">
      <alignment horizontal="right" vertical="center" wrapText="1"/>
    </xf>
    <xf numFmtId="3" fontId="21" fillId="5" borderId="1" xfId="1" applyNumberFormat="1" applyFont="1" applyFill="1" applyBorder="1" applyAlignment="1">
      <alignment horizontal="right" vertical="center"/>
    </xf>
    <xf numFmtId="0" fontId="26" fillId="0" borderId="1" xfId="1" applyNumberFormat="1" applyFont="1" applyFill="1" applyBorder="1" applyAlignment="1">
      <alignment horizontal="right" vertical="center" wrapText="1"/>
    </xf>
    <xf numFmtId="3" fontId="21" fillId="0" borderId="1" xfId="1" applyNumberFormat="1" applyFont="1" applyFill="1" applyBorder="1" applyAlignment="1">
      <alignment horizontal="right" vertical="center"/>
    </xf>
    <xf numFmtId="3" fontId="21" fillId="5" borderId="1" xfId="1" applyNumberFormat="1" applyFont="1" applyFill="1" applyBorder="1" applyAlignment="1">
      <alignment vertical="center"/>
    </xf>
    <xf numFmtId="3" fontId="40" fillId="5" borderId="1" xfId="1" applyNumberFormat="1" applyFont="1" applyFill="1" applyBorder="1" applyAlignment="1">
      <alignment horizontal="right" vertical="center" wrapText="1"/>
    </xf>
    <xf numFmtId="168" fontId="21" fillId="0" borderId="0" xfId="1" applyNumberFormat="1" applyFont="1" applyFill="1" applyBorder="1" applyAlignment="1">
      <alignment vertical="center"/>
    </xf>
    <xf numFmtId="3" fontId="21" fillId="5" borderId="17" xfId="1" applyNumberFormat="1" applyFont="1" applyFill="1" applyBorder="1" applyAlignment="1">
      <alignment horizontal="right" vertical="center"/>
    </xf>
    <xf numFmtId="3" fontId="21" fillId="5" borderId="17" xfId="1" applyNumberFormat="1" applyFont="1" applyFill="1" applyBorder="1" applyAlignment="1">
      <alignment vertical="center"/>
    </xf>
    <xf numFmtId="0" fontId="26" fillId="0" borderId="0" xfId="1" applyNumberFormat="1" applyFont="1" applyFill="1" applyBorder="1" applyAlignment="1">
      <alignment horizontal="right" vertical="center" wrapText="1"/>
    </xf>
    <xf numFmtId="37" fontId="21" fillId="3" borderId="1" xfId="1" applyNumberFormat="1" applyFont="1" applyFill="1" applyBorder="1" applyAlignment="1">
      <alignment horizontal="center"/>
    </xf>
    <xf numFmtId="37" fontId="24" fillId="4" borderId="1" xfId="1" applyNumberFormat="1" applyFont="1" applyFill="1" applyBorder="1" applyAlignment="1">
      <alignment horizontal="center"/>
    </xf>
    <xf numFmtId="167" fontId="24" fillId="4" borderId="1" xfId="7" applyNumberFormat="1" applyFont="1" applyFill="1" applyBorder="1" applyAlignment="1">
      <alignment horizontal="center"/>
    </xf>
    <xf numFmtId="37" fontId="26" fillId="3" borderId="1" xfId="1" applyNumberFormat="1" applyFont="1" applyFill="1" applyBorder="1" applyAlignment="1">
      <alignment horizontal="center" wrapText="1"/>
    </xf>
    <xf numFmtId="37" fontId="29" fillId="4" borderId="1" xfId="1" applyNumberFormat="1" applyFont="1" applyFill="1" applyBorder="1" applyAlignment="1">
      <alignment horizontal="center" wrapText="1"/>
    </xf>
    <xf numFmtId="0" fontId="47" fillId="0" borderId="0" xfId="3" applyFont="1" applyFill="1" applyBorder="1" applyAlignment="1">
      <alignment vertical="center"/>
    </xf>
    <xf numFmtId="3" fontId="40" fillId="0" borderId="0" xfId="1" applyNumberFormat="1" applyFont="1" applyFill="1" applyBorder="1" applyAlignment="1">
      <alignment vertical="center" wrapText="1"/>
    </xf>
    <xf numFmtId="0" fontId="24" fillId="5" borderId="1" xfId="3" applyFont="1" applyFill="1" applyBorder="1" applyAlignment="1">
      <alignment horizontal="center" vertical="center" wrapText="1"/>
    </xf>
    <xf numFmtId="164" fontId="26" fillId="0" borderId="0" xfId="5" applyNumberFormat="1" applyFont="1" applyFill="1" applyBorder="1" applyAlignment="1">
      <alignment horizontal="center"/>
    </xf>
    <xf numFmtId="0" fontId="24" fillId="0" borderId="0" xfId="3" applyFont="1" applyFill="1" applyBorder="1" applyAlignment="1">
      <alignment vertical="center"/>
    </xf>
    <xf numFmtId="0" fontId="48" fillId="0" borderId="0" xfId="3" applyFont="1" applyFill="1" applyBorder="1" applyAlignment="1">
      <alignment vertical="center"/>
    </xf>
    <xf numFmtId="0" fontId="24" fillId="0" borderId="0" xfId="3" applyFont="1" applyFill="1"/>
    <xf numFmtId="3" fontId="29" fillId="9" borderId="24" xfId="1" applyNumberFormat="1" applyFont="1" applyFill="1" applyBorder="1" applyAlignment="1">
      <alignment horizontal="right" vertical="center" wrapText="1"/>
    </xf>
    <xf numFmtId="3" fontId="24" fillId="9" borderId="26" xfId="1" applyNumberFormat="1" applyFont="1" applyFill="1" applyBorder="1" applyAlignment="1">
      <alignment vertical="center"/>
    </xf>
    <xf numFmtId="164" fontId="29" fillId="0" borderId="24" xfId="5" applyNumberFormat="1" applyFont="1" applyFill="1" applyBorder="1" applyAlignment="1">
      <alignment horizontal="center"/>
    </xf>
    <xf numFmtId="168" fontId="24" fillId="0" borderId="0" xfId="1" applyNumberFormat="1" applyFont="1" applyFill="1" applyBorder="1" applyAlignment="1">
      <alignment horizontal="right" vertical="center"/>
    </xf>
    <xf numFmtId="0" fontId="21" fillId="0" borderId="0" xfId="3" applyFill="1" applyBorder="1" applyAlignment="1">
      <alignment horizontal="right" vertical="center"/>
    </xf>
    <xf numFmtId="0" fontId="40" fillId="0" borderId="0" xfId="3" applyFont="1" applyFill="1" applyBorder="1" applyAlignment="1">
      <alignment horizontal="right" vertical="center"/>
    </xf>
    <xf numFmtId="3" fontId="41" fillId="5" borderId="24" xfId="1" applyNumberFormat="1" applyFont="1" applyFill="1" applyBorder="1" applyAlignment="1">
      <alignment vertical="center" wrapText="1"/>
    </xf>
    <xf numFmtId="3" fontId="41" fillId="5" borderId="26" xfId="1" applyNumberFormat="1" applyFont="1" applyFill="1" applyBorder="1" applyAlignment="1">
      <alignment vertical="center"/>
    </xf>
    <xf numFmtId="3" fontId="41" fillId="5" borderId="24" xfId="1" applyNumberFormat="1" applyFont="1" applyFill="1" applyBorder="1" applyAlignment="1">
      <alignment horizontal="right" vertical="center" wrapText="1"/>
    </xf>
    <xf numFmtId="3" fontId="26" fillId="5" borderId="1" xfId="1" applyNumberFormat="1" applyFont="1" applyFill="1" applyBorder="1" applyAlignment="1">
      <alignment horizontal="right" vertical="center" wrapText="1"/>
    </xf>
    <xf numFmtId="3" fontId="29" fillId="6" borderId="25" xfId="1" applyNumberFormat="1" applyFont="1" applyFill="1" applyBorder="1" applyAlignment="1">
      <alignment horizontal="right" vertical="center" wrapText="1"/>
    </xf>
    <xf numFmtId="3" fontId="26" fillId="5" borderId="17" xfId="1" applyNumberFormat="1" applyFont="1" applyFill="1" applyBorder="1" applyAlignment="1">
      <alignment horizontal="right" vertical="center" wrapText="1"/>
    </xf>
    <xf numFmtId="0" fontId="46" fillId="0" borderId="0" xfId="3" applyFont="1" applyFill="1"/>
    <xf numFmtId="0" fontId="46" fillId="3" borderId="0" xfId="3" applyFont="1" applyFill="1" applyAlignment="1">
      <alignment horizontal="center" vertical="center"/>
    </xf>
    <xf numFmtId="0" fontId="49" fillId="3" borderId="0" xfId="3" applyFont="1" applyFill="1" applyAlignment="1">
      <alignment horizontal="center" vertical="center"/>
    </xf>
    <xf numFmtId="14" fontId="46" fillId="3" borderId="0" xfId="3" applyNumberFormat="1" applyFont="1" applyFill="1" applyAlignment="1">
      <alignment horizontal="center" vertical="center"/>
    </xf>
    <xf numFmtId="0" fontId="46" fillId="3" borderId="0" xfId="3" applyFont="1" applyFill="1"/>
    <xf numFmtId="0" fontId="24" fillId="6" borderId="1" xfId="3" applyFont="1" applyFill="1" applyBorder="1" applyAlignment="1">
      <alignment horizontal="center"/>
    </xf>
    <xf numFmtId="0" fontId="21" fillId="3" borderId="0" xfId="1" applyNumberFormat="1" applyFont="1" applyFill="1" applyBorder="1" applyAlignment="1">
      <alignment vertical="center"/>
    </xf>
    <xf numFmtId="0" fontId="21" fillId="3" borderId="1" xfId="3" quotePrefix="1" applyNumberFormat="1" applyFont="1" applyFill="1" applyBorder="1" applyAlignment="1">
      <alignment horizontal="center" vertical="center"/>
    </xf>
    <xf numFmtId="3" fontId="26" fillId="3" borderId="1" xfId="1" applyNumberFormat="1" applyFont="1" applyFill="1" applyBorder="1" applyAlignment="1">
      <alignment horizontal="right" vertical="center" wrapText="1"/>
    </xf>
    <xf numFmtId="3" fontId="21" fillId="3" borderId="1" xfId="1" applyNumberFormat="1" applyFont="1" applyFill="1" applyBorder="1" applyAlignment="1">
      <alignment horizontal="right" vertical="center"/>
    </xf>
    <xf numFmtId="0" fontId="21" fillId="3" borderId="17" xfId="3" quotePrefix="1" applyNumberFormat="1" applyFont="1" applyFill="1" applyBorder="1" applyAlignment="1">
      <alignment horizontal="center" vertical="center"/>
    </xf>
    <xf numFmtId="3" fontId="26" fillId="3" borderId="17" xfId="1" applyNumberFormat="1" applyFont="1" applyFill="1" applyBorder="1" applyAlignment="1">
      <alignment horizontal="right" vertical="center" wrapText="1"/>
    </xf>
    <xf numFmtId="3" fontId="21" fillId="3" borderId="17" xfId="1" applyNumberFormat="1" applyFont="1" applyFill="1" applyBorder="1" applyAlignment="1">
      <alignment horizontal="right" vertical="center"/>
    </xf>
    <xf numFmtId="0" fontId="24" fillId="5" borderId="1" xfId="3" applyFont="1" applyFill="1" applyBorder="1" applyAlignment="1">
      <alignment horizontal="center" vertical="center" wrapText="1"/>
    </xf>
    <xf numFmtId="0" fontId="22" fillId="3" borderId="0" xfId="3" applyFont="1" applyFill="1" applyAlignment="1">
      <alignment horizontal="center" vertical="center" wrapText="1"/>
    </xf>
    <xf numFmtId="0" fontId="24" fillId="4" borderId="1" xfId="3" applyFont="1" applyFill="1" applyBorder="1" applyAlignment="1">
      <alignment horizontal="center" vertical="center" wrapText="1"/>
    </xf>
    <xf numFmtId="3" fontId="50" fillId="6" borderId="1" xfId="3" applyNumberFormat="1" applyFont="1" applyFill="1" applyBorder="1" applyAlignment="1">
      <alignment horizontal="right" vertical="center"/>
    </xf>
    <xf numFmtId="3" fontId="40" fillId="3" borderId="1" xfId="1" applyNumberFormat="1" applyFont="1" applyFill="1" applyBorder="1" applyAlignment="1">
      <alignment horizontal="right" vertical="center" wrapText="1"/>
    </xf>
    <xf numFmtId="3" fontId="40" fillId="3" borderId="1" xfId="1" applyNumberFormat="1" applyFont="1" applyFill="1" applyBorder="1" applyAlignment="1">
      <alignment vertical="center"/>
    </xf>
    <xf numFmtId="3" fontId="40" fillId="3" borderId="17" xfId="1" applyNumberFormat="1" applyFont="1" applyFill="1" applyBorder="1" applyAlignment="1">
      <alignment horizontal="right" vertical="center" wrapText="1"/>
    </xf>
    <xf numFmtId="3" fontId="40" fillId="3" borderId="17" xfId="1" applyNumberFormat="1" applyFont="1" applyFill="1" applyBorder="1" applyAlignment="1">
      <alignment vertical="center"/>
    </xf>
    <xf numFmtId="0" fontId="51" fillId="0" borderId="0" xfId="3" applyFont="1" applyFill="1"/>
    <xf numFmtId="0" fontId="51" fillId="3" borderId="0" xfId="3" applyFont="1" applyFill="1"/>
    <xf numFmtId="0" fontId="52" fillId="3" borderId="0" xfId="3" applyFont="1" applyFill="1" applyAlignment="1">
      <alignment horizontal="center" vertical="center"/>
    </xf>
    <xf numFmtId="0" fontId="51" fillId="3" borderId="0" xfId="3" applyFont="1" applyFill="1" applyAlignment="1">
      <alignment horizontal="center" vertical="center"/>
    </xf>
    <xf numFmtId="0" fontId="53" fillId="3" borderId="0" xfId="3" applyFont="1" applyFill="1" applyAlignment="1">
      <alignment horizontal="center" vertical="center"/>
    </xf>
    <xf numFmtId="0" fontId="51" fillId="3" borderId="0" xfId="3" applyFont="1" applyFill="1" applyBorder="1"/>
    <xf numFmtId="0" fontId="21" fillId="3" borderId="0" xfId="3" applyFont="1" applyFill="1" applyBorder="1"/>
    <xf numFmtId="3" fontId="21" fillId="3" borderId="1" xfId="3" applyNumberFormat="1" applyFont="1" applyFill="1" applyBorder="1" applyAlignment="1">
      <alignment horizontal="right" vertical="center"/>
    </xf>
    <xf numFmtId="3" fontId="21" fillId="3" borderId="0" xfId="3" applyNumberFormat="1" applyFont="1" applyFill="1" applyBorder="1" applyAlignment="1">
      <alignment horizontal="center" vertical="center"/>
    </xf>
    <xf numFmtId="3" fontId="21" fillId="3" borderId="0" xfId="3" applyNumberFormat="1" applyFont="1" applyFill="1" applyBorder="1" applyAlignment="1">
      <alignment horizontal="right" vertical="center"/>
    </xf>
    <xf numFmtId="0" fontId="21" fillId="3" borderId="0" xfId="3" applyFont="1" applyFill="1" applyAlignment="1">
      <alignment horizontal="right" vertical="center"/>
    </xf>
    <xf numFmtId="0" fontId="30" fillId="3" borderId="0" xfId="3" applyFont="1" applyFill="1" applyAlignment="1">
      <alignment horizontal="right" vertical="center"/>
    </xf>
    <xf numFmtId="0" fontId="21" fillId="3" borderId="0" xfId="3" applyFont="1" applyFill="1" applyBorder="1" applyAlignment="1">
      <alignment horizontal="right" vertical="center"/>
    </xf>
    <xf numFmtId="0" fontId="21" fillId="0" borderId="0" xfId="3" applyFont="1" applyFill="1" applyAlignment="1">
      <alignment horizontal="right" vertical="center"/>
    </xf>
    <xf numFmtId="0" fontId="21" fillId="3" borderId="0" xfId="0" applyFont="1" applyFill="1" applyBorder="1" applyAlignment="1">
      <alignment horizontal="right" vertical="center"/>
    </xf>
    <xf numFmtId="0" fontId="24" fillId="0" borderId="0" xfId="3" applyFont="1" applyFill="1" applyAlignment="1">
      <alignment horizontal="right" vertical="center"/>
    </xf>
    <xf numFmtId="3" fontId="24" fillId="5" borderId="1" xfId="3" applyNumberFormat="1" applyFont="1" applyFill="1" applyBorder="1" applyAlignment="1">
      <alignment horizontal="right" vertical="center"/>
    </xf>
    <xf numFmtId="0" fontId="22" fillId="0" borderId="0" xfId="3" applyFont="1" applyFill="1"/>
    <xf numFmtId="0" fontId="24" fillId="3" borderId="0" xfId="3" applyFont="1" applyFill="1"/>
    <xf numFmtId="3" fontId="33" fillId="3" borderId="1" xfId="0" applyNumberFormat="1" applyFont="1" applyFill="1" applyBorder="1" applyAlignment="1">
      <alignment horizontal="right"/>
    </xf>
    <xf numFmtId="3" fontId="34" fillId="3" borderId="0" xfId="0" applyNumberFormat="1" applyFont="1" applyFill="1" applyBorder="1" applyAlignment="1">
      <alignment horizontal="right"/>
    </xf>
    <xf numFmtId="3" fontId="24" fillId="6" borderId="1" xfId="3" applyNumberFormat="1" applyFont="1" applyFill="1" applyBorder="1" applyAlignment="1">
      <alignment horizontal="center" vertical="center"/>
    </xf>
    <xf numFmtId="0" fontId="24" fillId="6" borderId="1" xfId="0" applyFont="1" applyFill="1" applyBorder="1" applyAlignment="1">
      <alignment horizontal="left" vertical="center"/>
    </xf>
    <xf numFmtId="0" fontId="24" fillId="6" borderId="16" xfId="0" applyFont="1" applyFill="1" applyBorder="1" applyAlignment="1">
      <alignment horizontal="left" vertical="center"/>
    </xf>
    <xf numFmtId="0" fontId="34" fillId="5" borderId="1" xfId="3" applyFont="1" applyFill="1" applyBorder="1" applyAlignment="1">
      <alignment horizontal="center" vertical="center" wrapText="1"/>
    </xf>
    <xf numFmtId="3" fontId="34" fillId="5" borderId="1" xfId="3" applyNumberFormat="1" applyFont="1" applyFill="1" applyBorder="1" applyAlignment="1">
      <alignment horizontal="center" vertical="center" wrapText="1"/>
    </xf>
    <xf numFmtId="0" fontId="34" fillId="5" borderId="1" xfId="3" applyFont="1" applyFill="1" applyBorder="1" applyAlignment="1">
      <alignment horizontal="center"/>
    </xf>
    <xf numFmtId="3" fontId="34" fillId="5" borderId="1" xfId="3" applyNumberFormat="1" applyFont="1" applyFill="1" applyBorder="1" applyAlignment="1">
      <alignment horizontal="center"/>
    </xf>
    <xf numFmtId="0" fontId="33" fillId="3" borderId="0" xfId="3" applyFont="1" applyFill="1" applyAlignment="1">
      <alignment horizontal="center"/>
    </xf>
    <xf numFmtId="0" fontId="33" fillId="3" borderId="0" xfId="3" applyFont="1" applyFill="1" applyAlignment="1">
      <alignment horizontal="right"/>
    </xf>
    <xf numFmtId="0" fontId="33" fillId="3" borderId="0" xfId="3" applyFont="1" applyFill="1" applyBorder="1" applyAlignment="1">
      <alignment horizontal="right"/>
    </xf>
    <xf numFmtId="0" fontId="52" fillId="3" borderId="0" xfId="3" applyFont="1" applyFill="1" applyBorder="1" applyAlignment="1">
      <alignment horizontal="right"/>
    </xf>
    <xf numFmtId="169" fontId="50" fillId="3" borderId="0" xfId="3" applyNumberFormat="1" applyFont="1" applyFill="1" applyAlignment="1">
      <alignment horizontal="right"/>
    </xf>
    <xf numFmtId="0" fontId="36" fillId="0" borderId="0" xfId="3" applyFont="1" applyFill="1"/>
    <xf numFmtId="0" fontId="36" fillId="0" borderId="0" xfId="3" applyFont="1" applyFill="1" applyBorder="1"/>
    <xf numFmtId="0" fontId="24" fillId="3" borderId="1" xfId="3" quotePrefix="1" applyNumberFormat="1" applyFont="1" applyFill="1" applyBorder="1" applyAlignment="1">
      <alignment horizontal="center"/>
    </xf>
    <xf numFmtId="3" fontId="21" fillId="3" borderId="0" xfId="3" applyNumberFormat="1" applyFont="1" applyFill="1" applyBorder="1" applyAlignment="1">
      <alignment horizontal="center" wrapText="1"/>
    </xf>
    <xf numFmtId="3" fontId="21" fillId="3" borderId="1" xfId="3" applyNumberFormat="1" applyFont="1" applyFill="1" applyBorder="1" applyAlignment="1">
      <alignment horizontal="right" wrapText="1"/>
    </xf>
    <xf numFmtId="0" fontId="21" fillId="3" borderId="0" xfId="3" applyFill="1" applyAlignment="1">
      <alignment horizontal="center"/>
    </xf>
    <xf numFmtId="3" fontId="21" fillId="0" borderId="0" xfId="3" applyNumberFormat="1" applyFill="1" applyBorder="1" applyAlignment="1"/>
    <xf numFmtId="0" fontId="30" fillId="3" borderId="0" xfId="3" applyFont="1" applyFill="1" applyAlignment="1">
      <alignment horizontal="center"/>
    </xf>
    <xf numFmtId="0" fontId="30" fillId="3" borderId="0" xfId="3" applyFont="1" applyFill="1" applyAlignment="1">
      <alignment horizontal="left" wrapText="1"/>
    </xf>
    <xf numFmtId="0" fontId="21" fillId="3" borderId="0" xfId="3" applyFill="1" applyAlignment="1"/>
    <xf numFmtId="0" fontId="21" fillId="0" borderId="0" xfId="3" applyFill="1" applyAlignment="1"/>
    <xf numFmtId="3" fontId="29" fillId="4" borderId="1" xfId="1" applyNumberFormat="1" applyFont="1" applyFill="1" applyBorder="1" applyAlignment="1">
      <alignment horizontal="right" vertical="center" wrapText="1"/>
    </xf>
    <xf numFmtId="3" fontId="24" fillId="4" borderId="1" xfId="1" applyNumberFormat="1" applyFont="1" applyFill="1" applyBorder="1" applyAlignment="1">
      <alignment vertical="center"/>
    </xf>
    <xf numFmtId="3" fontId="29" fillId="4" borderId="17" xfId="1" applyNumberFormat="1" applyFont="1" applyFill="1" applyBorder="1" applyAlignment="1">
      <alignment horizontal="right" vertical="center" wrapText="1"/>
    </xf>
    <xf numFmtId="3" fontId="24" fillId="4" borderId="17" xfId="1" applyNumberFormat="1" applyFont="1" applyFill="1" applyBorder="1" applyAlignment="1">
      <alignment vertical="center"/>
    </xf>
    <xf numFmtId="0" fontId="24" fillId="4" borderId="1" xfId="3" applyFont="1" applyFill="1" applyBorder="1" applyAlignment="1">
      <alignment horizontal="center" vertical="center" wrapText="1"/>
    </xf>
    <xf numFmtId="0" fontId="24" fillId="5" borderId="1" xfId="3" applyFont="1" applyFill="1" applyBorder="1" applyAlignment="1">
      <alignment horizontal="center" vertical="center" wrapText="1"/>
    </xf>
    <xf numFmtId="3" fontId="21" fillId="0" borderId="0" xfId="3" applyNumberFormat="1" applyFill="1" applyAlignment="1"/>
    <xf numFmtId="3" fontId="50" fillId="6" borderId="1" xfId="10" applyNumberFormat="1" applyFont="1" applyFill="1" applyBorder="1" applyAlignment="1">
      <alignment horizontal="right"/>
    </xf>
    <xf numFmtId="3" fontId="29" fillId="4" borderId="1" xfId="10" applyNumberFormat="1" applyFont="1" applyFill="1" applyBorder="1" applyAlignment="1">
      <alignment horizontal="right" wrapText="1"/>
    </xf>
    <xf numFmtId="3" fontId="24" fillId="0" borderId="0" xfId="10" applyNumberFormat="1" applyFont="1" applyFill="1" applyBorder="1" applyAlignment="1">
      <alignment horizontal="right"/>
    </xf>
    <xf numFmtId="3" fontId="29" fillId="5" borderId="1" xfId="10" applyNumberFormat="1" applyFont="1" applyFill="1" applyBorder="1" applyAlignment="1">
      <alignment horizontal="right" wrapText="1"/>
    </xf>
    <xf numFmtId="3" fontId="29" fillId="3" borderId="1" xfId="10" applyNumberFormat="1" applyFont="1" applyFill="1" applyBorder="1" applyAlignment="1">
      <alignment horizontal="right" wrapText="1"/>
    </xf>
    <xf numFmtId="0" fontId="24" fillId="6" borderId="1" xfId="3" quotePrefix="1" applyFont="1" applyFill="1" applyBorder="1" applyAlignment="1">
      <alignment horizontal="center" wrapText="1"/>
    </xf>
    <xf numFmtId="3" fontId="21" fillId="0" borderId="0" xfId="10" applyNumberFormat="1" applyFont="1" applyFill="1" applyBorder="1" applyAlignment="1">
      <alignment horizontal="center"/>
    </xf>
    <xf numFmtId="0" fontId="21" fillId="0" borderId="0" xfId="3" applyFill="1"/>
    <xf numFmtId="0" fontId="51" fillId="0" borderId="0" xfId="3" applyFont="1" applyFill="1"/>
    <xf numFmtId="0" fontId="52" fillId="3" borderId="0" xfId="3" applyFont="1" applyFill="1" applyAlignment="1">
      <alignment horizontal="center" vertical="center"/>
    </xf>
    <xf numFmtId="0" fontId="51" fillId="3" borderId="0" xfId="3" applyFont="1" applyFill="1" applyAlignment="1">
      <alignment horizontal="center" vertical="center"/>
    </xf>
    <xf numFmtId="0" fontId="51" fillId="3" borderId="0" xfId="3" applyFont="1" applyFill="1" applyBorder="1"/>
    <xf numFmtId="0" fontId="22" fillId="0" borderId="0" xfId="3" applyFont="1" applyFill="1"/>
    <xf numFmtId="0" fontId="24" fillId="4" borderId="27" xfId="3" quotePrefix="1" applyFont="1" applyFill="1" applyBorder="1" applyAlignment="1">
      <alignment horizontal="center" vertical="center" wrapText="1"/>
    </xf>
    <xf numFmtId="37" fontId="29" fillId="4" borderId="23" xfId="1" applyNumberFormat="1" applyFont="1" applyFill="1" applyBorder="1" applyAlignment="1">
      <alignment horizontal="right" vertical="center" wrapText="1"/>
    </xf>
    <xf numFmtId="14" fontId="46" fillId="0" borderId="0" xfId="3" applyNumberFormat="1" applyFont="1" applyFill="1" applyAlignment="1">
      <alignment horizontal="center" vertical="center"/>
    </xf>
    <xf numFmtId="0" fontId="24" fillId="0" borderId="1" xfId="3" quotePrefix="1" applyNumberFormat="1" applyFont="1" applyFill="1" applyBorder="1" applyAlignment="1">
      <alignment horizontal="center"/>
    </xf>
    <xf numFmtId="3" fontId="21" fillId="0" borderId="0" xfId="3" applyNumberFormat="1" applyFont="1" applyFill="1" applyBorder="1" applyAlignment="1">
      <alignment horizontal="center" wrapText="1"/>
    </xf>
    <xf numFmtId="3" fontId="21" fillId="0" borderId="1" xfId="3" applyNumberFormat="1" applyFont="1" applyFill="1" applyBorder="1" applyAlignment="1">
      <alignment horizontal="right" wrapText="1"/>
    </xf>
    <xf numFmtId="0" fontId="21" fillId="0" borderId="0" xfId="3" applyFill="1" applyAlignment="1">
      <alignment horizontal="center" vertical="center"/>
    </xf>
    <xf numFmtId="0" fontId="48" fillId="0" borderId="0" xfId="3" applyFont="1" applyFill="1"/>
    <xf numFmtId="0" fontId="48" fillId="0" borderId="0" xfId="3" applyFont="1" applyFill="1" applyBorder="1"/>
    <xf numFmtId="0" fontId="41" fillId="0" borderId="0" xfId="3" applyFont="1" applyFill="1" applyAlignment="1">
      <alignment vertical="center" wrapText="1"/>
    </xf>
    <xf numFmtId="0" fontId="21" fillId="0" borderId="1" xfId="1" applyNumberFormat="1" applyFont="1" applyFill="1" applyBorder="1" applyAlignment="1">
      <alignment horizontal="right" vertical="center" wrapText="1"/>
    </xf>
    <xf numFmtId="0" fontId="21" fillId="5" borderId="1" xfId="1" applyNumberFormat="1" applyFont="1" applyFill="1" applyBorder="1" applyAlignment="1">
      <alignment horizontal="right" vertical="center" wrapText="1"/>
    </xf>
    <xf numFmtId="0" fontId="71" fillId="0" borderId="0" xfId="0" applyFont="1"/>
    <xf numFmtId="170" fontId="71" fillId="0" borderId="0" xfId="0" applyNumberFormat="1" applyFont="1"/>
    <xf numFmtId="14" fontId="71" fillId="0" borderId="0" xfId="0" applyNumberFormat="1" applyFont="1"/>
    <xf numFmtId="0" fontId="69" fillId="0" borderId="0" xfId="0" applyFont="1"/>
    <xf numFmtId="170" fontId="69" fillId="0" borderId="0" xfId="0" applyNumberFormat="1" applyFont="1"/>
    <xf numFmtId="14" fontId="69" fillId="0" borderId="0" xfId="0" applyNumberFormat="1" applyFont="1"/>
    <xf numFmtId="170" fontId="0" fillId="0" borderId="0" xfId="0" applyNumberFormat="1"/>
    <xf numFmtId="14" fontId="0" fillId="0" borderId="0" xfId="0" applyNumberFormat="1"/>
    <xf numFmtId="14" fontId="69" fillId="0" borderId="0" xfId="0" applyNumberFormat="1" applyFont="1" applyAlignment="1">
      <alignment wrapText="1"/>
    </xf>
    <xf numFmtId="0" fontId="69" fillId="0" borderId="0" xfId="0" applyFont="1" applyAlignment="1">
      <alignment wrapText="1"/>
    </xf>
    <xf numFmtId="3" fontId="29" fillId="4" borderId="25" xfId="1" applyNumberFormat="1" applyFont="1" applyFill="1" applyBorder="1" applyAlignment="1">
      <alignment horizontal="right" vertical="center" wrapText="1"/>
    </xf>
    <xf numFmtId="3" fontId="29" fillId="5" borderId="25" xfId="1" applyNumberFormat="1" applyFont="1" applyFill="1" applyBorder="1" applyAlignment="1">
      <alignment horizontal="right" vertical="center" wrapText="1"/>
    </xf>
    <xf numFmtId="3" fontId="26" fillId="0" borderId="1" xfId="10" applyNumberFormat="1" applyFont="1" applyFill="1" applyBorder="1" applyAlignment="1">
      <alignment horizontal="right" wrapText="1"/>
    </xf>
    <xf numFmtId="3" fontId="24" fillId="6" borderId="17" xfId="3" applyNumberFormat="1" applyFont="1" applyFill="1" applyBorder="1" applyAlignment="1">
      <alignment horizontal="right" wrapText="1"/>
    </xf>
    <xf numFmtId="3" fontId="21" fillId="3" borderId="0" xfId="3" applyNumberFormat="1" applyFont="1" applyFill="1" applyBorder="1" applyAlignment="1">
      <alignment horizontal="center" wrapText="1"/>
    </xf>
    <xf numFmtId="3" fontId="21" fillId="3" borderId="1" xfId="3" applyNumberFormat="1" applyFont="1" applyFill="1" applyBorder="1" applyAlignment="1">
      <alignment horizontal="right" wrapText="1"/>
    </xf>
    <xf numFmtId="3" fontId="24" fillId="6" borderId="1" xfId="3" applyNumberFormat="1" applyFont="1" applyFill="1" applyBorder="1" applyAlignment="1">
      <alignment horizontal="right" wrapText="1"/>
    </xf>
    <xf numFmtId="3" fontId="21" fillId="0" borderId="1" xfId="3" applyNumberFormat="1" applyFont="1" applyFill="1" applyBorder="1" applyAlignment="1">
      <alignment horizontal="right" wrapText="1"/>
    </xf>
    <xf numFmtId="3" fontId="21" fillId="0" borderId="1" xfId="10" applyNumberFormat="1" applyFont="1" applyFill="1" applyBorder="1" applyAlignment="1">
      <alignment horizontal="right"/>
    </xf>
    <xf numFmtId="0" fontId="26" fillId="0" borderId="1" xfId="10" applyNumberFormat="1" applyFont="1" applyFill="1" applyBorder="1" applyAlignment="1">
      <alignment horizontal="right" wrapText="1"/>
    </xf>
    <xf numFmtId="3" fontId="72" fillId="5" borderId="25" xfId="1" applyNumberFormat="1" applyFont="1" applyFill="1" applyBorder="1" applyAlignment="1">
      <alignment horizontal="right" vertical="center" wrapText="1"/>
    </xf>
    <xf numFmtId="3" fontId="21" fillId="0" borderId="1" xfId="3" applyNumberFormat="1" applyFont="1" applyFill="1" applyBorder="1" applyAlignment="1">
      <alignment horizontal="right" vertical="center"/>
    </xf>
    <xf numFmtId="0" fontId="30" fillId="0" borderId="0" xfId="3" applyFont="1" applyFill="1" applyAlignment="1">
      <alignment horizontal="right" vertical="center"/>
    </xf>
    <xf numFmtId="0" fontId="21" fillId="0" borderId="0" xfId="3" applyFont="1" applyFill="1" applyBorder="1" applyAlignment="1">
      <alignment horizontal="right" vertical="center"/>
    </xf>
    <xf numFmtId="0" fontId="21" fillId="0" borderId="1" xfId="3" applyFont="1" applyFill="1" applyBorder="1" applyAlignment="1">
      <alignment horizontal="right" vertical="center"/>
    </xf>
    <xf numFmtId="0" fontId="22" fillId="3" borderId="0" xfId="3" applyFont="1" applyFill="1" applyAlignment="1">
      <alignment horizontal="left" vertical="center"/>
    </xf>
    <xf numFmtId="3" fontId="36" fillId="0" borderId="0" xfId="3" applyNumberFormat="1" applyFont="1" applyFill="1"/>
    <xf numFmtId="0" fontId="22" fillId="0" borderId="0" xfId="3" applyFont="1" applyFill="1" applyBorder="1" applyAlignment="1">
      <alignment vertical="center"/>
    </xf>
    <xf numFmtId="0" fontId="22" fillId="3" borderId="0" xfId="3" applyFont="1" applyFill="1" applyBorder="1" applyAlignment="1">
      <alignment vertical="center"/>
    </xf>
    <xf numFmtId="0" fontId="22" fillId="3" borderId="0" xfId="3" applyFont="1" applyFill="1" applyBorder="1" applyAlignment="1"/>
    <xf numFmtId="0" fontId="22" fillId="0" borderId="0" xfId="3" applyFont="1" applyFill="1" applyBorder="1" applyAlignment="1"/>
    <xf numFmtId="0" fontId="50" fillId="0" borderId="0" xfId="3" applyFont="1" applyFill="1" applyAlignment="1"/>
    <xf numFmtId="3" fontId="50" fillId="3" borderId="1" xfId="3" applyNumberFormat="1" applyFont="1" applyFill="1" applyBorder="1" applyAlignment="1">
      <alignment horizontal="right" wrapText="1"/>
    </xf>
    <xf numFmtId="3" fontId="50" fillId="3" borderId="20" xfId="3" applyNumberFormat="1" applyFont="1" applyFill="1" applyBorder="1" applyAlignment="1">
      <alignment horizontal="right"/>
    </xf>
    <xf numFmtId="3" fontId="50" fillId="0" borderId="1" xfId="3" applyNumberFormat="1" applyFont="1" applyFill="1" applyBorder="1" applyAlignment="1">
      <alignment horizontal="right" wrapText="1"/>
    </xf>
    <xf numFmtId="3" fontId="50" fillId="0" borderId="20" xfId="3" applyNumberFormat="1" applyFont="1" applyFill="1" applyBorder="1" applyAlignment="1">
      <alignment horizontal="right"/>
    </xf>
    <xf numFmtId="0" fontId="22" fillId="3" borderId="0" xfId="3" applyFont="1" applyFill="1" applyAlignment="1">
      <alignment vertical="center"/>
    </xf>
    <xf numFmtId="0" fontId="50" fillId="3" borderId="0" xfId="3" applyFont="1" applyFill="1" applyAlignment="1"/>
    <xf numFmtId="0" fontId="34" fillId="3" borderId="0" xfId="3" applyFont="1" applyFill="1" applyAlignment="1">
      <alignment vertical="center"/>
    </xf>
    <xf numFmtId="0" fontId="50" fillId="3" borderId="0" xfId="2" applyFont="1" applyFill="1"/>
    <xf numFmtId="0" fontId="31" fillId="3" borderId="0" xfId="2" applyFont="1" applyFill="1"/>
    <xf numFmtId="0" fontId="73" fillId="3" borderId="0" xfId="2" applyFont="1" applyFill="1"/>
    <xf numFmtId="0" fontId="31" fillId="3" borderId="0" xfId="2" applyFont="1" applyFill="1" applyAlignment="1">
      <alignment horizontal="right"/>
    </xf>
    <xf numFmtId="37" fontId="29" fillId="4" borderId="1" xfId="1" applyNumberFormat="1" applyFont="1" applyFill="1" applyBorder="1" applyAlignment="1">
      <alignment horizontal="center" wrapText="1"/>
    </xf>
    <xf numFmtId="3" fontId="29" fillId="5" borderId="1" xfId="10" applyNumberFormat="1" applyFont="1" applyFill="1" applyBorder="1" applyAlignment="1">
      <alignment horizontal="right" wrapText="1"/>
    </xf>
    <xf numFmtId="3" fontId="21" fillId="3" borderId="1" xfId="10" applyNumberFormat="1" applyFont="1" applyFill="1" applyBorder="1" applyAlignment="1">
      <alignment horizontal="right" wrapText="1"/>
    </xf>
    <xf numFmtId="3" fontId="21" fillId="0" borderId="1" xfId="10" applyNumberFormat="1" applyFont="1" applyFill="1" applyBorder="1" applyAlignment="1">
      <alignment horizontal="right" wrapText="1"/>
    </xf>
    <xf numFmtId="3" fontId="21" fillId="0" borderId="1" xfId="10" applyNumberFormat="1" applyFont="1" applyFill="1" applyBorder="1" applyAlignment="1">
      <alignment horizontal="right"/>
    </xf>
    <xf numFmtId="3" fontId="30" fillId="3" borderId="0" xfId="3" applyNumberFormat="1" applyFont="1" applyFill="1" applyAlignment="1">
      <alignment horizontal="left" wrapText="1"/>
    </xf>
    <xf numFmtId="3" fontId="21" fillId="3" borderId="0" xfId="3" applyNumberFormat="1" applyFill="1" applyAlignment="1"/>
    <xf numFmtId="3" fontId="24" fillId="0" borderId="0" xfId="3" applyNumberFormat="1" applyFont="1" applyFill="1" applyBorder="1" applyAlignment="1">
      <alignment wrapText="1"/>
    </xf>
    <xf numFmtId="3" fontId="24" fillId="5" borderId="1" xfId="3" applyNumberFormat="1" applyFont="1" applyFill="1" applyBorder="1" applyAlignment="1">
      <alignment horizontal="center" vertical="center" wrapText="1"/>
    </xf>
    <xf numFmtId="3" fontId="23" fillId="0" borderId="0" xfId="3" applyNumberFormat="1" applyFont="1" applyFill="1" applyBorder="1"/>
    <xf numFmtId="3" fontId="21" fillId="0" borderId="0" xfId="3" applyNumberFormat="1" applyFill="1"/>
    <xf numFmtId="3" fontId="21" fillId="0" borderId="0" xfId="1" applyNumberFormat="1" applyFont="1" applyFill="1" applyBorder="1" applyAlignment="1">
      <alignment horizontal="right" vertical="center"/>
    </xf>
    <xf numFmtId="3" fontId="21" fillId="5" borderId="1" xfId="1" applyNumberFormat="1" applyFont="1" applyFill="1" applyBorder="1" applyAlignment="1">
      <alignment horizontal="right" vertical="center"/>
    </xf>
    <xf numFmtId="3" fontId="21" fillId="5" borderId="17" xfId="1" applyNumberFormat="1" applyFont="1" applyFill="1" applyBorder="1" applyAlignment="1">
      <alignment horizontal="right" vertical="center"/>
    </xf>
    <xf numFmtId="3" fontId="29" fillId="6" borderId="25" xfId="1" applyNumberFormat="1" applyFont="1" applyFill="1" applyBorder="1" applyAlignment="1">
      <alignment horizontal="right" vertical="center" wrapText="1"/>
    </xf>
    <xf numFmtId="37" fontId="29" fillId="4" borderId="23" xfId="1" applyNumberFormat="1" applyFont="1" applyFill="1" applyBorder="1" applyAlignment="1">
      <alignment horizontal="right" vertical="center" wrapText="1"/>
    </xf>
    <xf numFmtId="3" fontId="31" fillId="5" borderId="1" xfId="3" applyNumberFormat="1" applyFont="1" applyFill="1" applyBorder="1" applyAlignment="1">
      <alignment horizontal="center" vertical="center"/>
    </xf>
    <xf numFmtId="0" fontId="22" fillId="3" borderId="0" xfId="3" applyFont="1" applyFill="1" applyAlignment="1">
      <alignment horizontal="left" vertical="center"/>
    </xf>
    <xf numFmtId="0" fontId="22" fillId="3" borderId="0" xfId="3" applyFont="1" applyFill="1"/>
    <xf numFmtId="3" fontId="50" fillId="6" borderId="1" xfId="10" applyNumberFormat="1" applyFont="1" applyFill="1" applyBorder="1" applyAlignment="1">
      <alignment horizontal="right"/>
    </xf>
    <xf numFmtId="3" fontId="33" fillId="5" borderId="17" xfId="1" applyNumberFormat="1" applyFont="1" applyFill="1" applyBorder="1" applyAlignment="1">
      <alignment vertical="center"/>
    </xf>
    <xf numFmtId="3" fontId="33" fillId="5" borderId="17" xfId="1" applyNumberFormat="1" applyFont="1" applyFill="1" applyBorder="1" applyAlignment="1">
      <alignment horizontal="right" vertical="center" wrapText="1"/>
    </xf>
    <xf numFmtId="3" fontId="33" fillId="5" borderId="1" xfId="1" applyNumberFormat="1" applyFont="1" applyFill="1" applyBorder="1" applyAlignment="1">
      <alignment horizontal="right" vertical="center" wrapText="1"/>
    </xf>
    <xf numFmtId="3" fontId="33" fillId="5" borderId="1" xfId="1" applyNumberFormat="1" applyFont="1" applyFill="1" applyBorder="1" applyAlignment="1">
      <alignment vertical="center"/>
    </xf>
    <xf numFmtId="0" fontId="21" fillId="0" borderId="0" xfId="3" applyFill="1"/>
    <xf numFmtId="164" fontId="26" fillId="3" borderId="1" xfId="5" applyNumberFormat="1" applyFont="1" applyFill="1" applyBorder="1" applyAlignment="1">
      <alignment horizontal="center"/>
    </xf>
    <xf numFmtId="0" fontId="21" fillId="0" borderId="0" xfId="1" applyNumberFormat="1" applyFont="1" applyFill="1" applyBorder="1" applyAlignment="1">
      <alignment vertical="center"/>
    </xf>
    <xf numFmtId="0" fontId="21" fillId="0" borderId="0" xfId="3" applyNumberFormat="1" applyFill="1" applyBorder="1" applyAlignment="1">
      <alignment vertical="center"/>
    </xf>
    <xf numFmtId="0" fontId="26" fillId="5" borderId="1" xfId="1" applyNumberFormat="1" applyFont="1" applyFill="1" applyBorder="1" applyAlignment="1">
      <alignment horizontal="right" vertical="center" wrapText="1"/>
    </xf>
    <xf numFmtId="3" fontId="21" fillId="5" borderId="1" xfId="1" applyNumberFormat="1" applyFont="1" applyFill="1" applyBorder="1" applyAlignment="1">
      <alignment horizontal="right" vertical="center"/>
    </xf>
    <xf numFmtId="0" fontId="26" fillId="0" borderId="1" xfId="1" applyNumberFormat="1" applyFont="1" applyFill="1" applyBorder="1" applyAlignment="1">
      <alignment horizontal="right" vertical="center" wrapText="1"/>
    </xf>
    <xf numFmtId="3" fontId="21" fillId="0" borderId="1" xfId="1" applyNumberFormat="1" applyFont="1" applyFill="1" applyBorder="1" applyAlignment="1">
      <alignment horizontal="right" vertical="center"/>
    </xf>
    <xf numFmtId="3" fontId="21" fillId="5" borderId="1" xfId="1" applyNumberFormat="1" applyFont="1" applyFill="1" applyBorder="1" applyAlignment="1">
      <alignment vertical="center"/>
    </xf>
    <xf numFmtId="3" fontId="40" fillId="5" borderId="1" xfId="1" applyNumberFormat="1" applyFont="1" applyFill="1" applyBorder="1" applyAlignment="1">
      <alignment horizontal="right" vertical="center" wrapText="1"/>
    </xf>
    <xf numFmtId="0" fontId="47" fillId="0" borderId="0" xfId="3" applyFont="1" applyFill="1" applyBorder="1" applyAlignment="1">
      <alignment vertical="center"/>
    </xf>
    <xf numFmtId="165" fontId="40" fillId="5" borderId="1" xfId="1" applyNumberFormat="1" applyFont="1" applyFill="1" applyBorder="1" applyAlignment="1">
      <alignment horizontal="center" vertical="center" wrapText="1"/>
    </xf>
    <xf numFmtId="3" fontId="26" fillId="5" borderId="1" xfId="1" applyNumberFormat="1" applyFont="1" applyFill="1" applyBorder="1" applyAlignment="1">
      <alignment horizontal="right" vertical="center" wrapText="1"/>
    </xf>
    <xf numFmtId="3" fontId="29" fillId="4" borderId="1" xfId="1" applyNumberFormat="1" applyFont="1" applyFill="1" applyBorder="1" applyAlignment="1">
      <alignment horizontal="right" vertical="center" wrapText="1"/>
    </xf>
    <xf numFmtId="3" fontId="29" fillId="6" borderId="25" xfId="1" applyNumberFormat="1" applyFont="1" applyFill="1" applyBorder="1" applyAlignment="1">
      <alignment horizontal="right" vertical="center" wrapText="1"/>
    </xf>
    <xf numFmtId="3" fontId="33" fillId="5" borderId="1" xfId="1" applyNumberFormat="1" applyFont="1" applyFill="1" applyBorder="1" applyAlignment="1">
      <alignment horizontal="right" vertical="center" wrapText="1"/>
    </xf>
    <xf numFmtId="3" fontId="26" fillId="0" borderId="1" xfId="1" applyNumberFormat="1" applyFont="1" applyFill="1" applyBorder="1" applyAlignment="1">
      <alignment horizontal="center" vertical="center" wrapText="1"/>
    </xf>
    <xf numFmtId="37" fontId="21" fillId="0" borderId="1" xfId="1" applyNumberFormat="1" applyFont="1" applyFill="1" applyBorder="1" applyAlignment="1">
      <alignment horizontal="center"/>
    </xf>
    <xf numFmtId="37" fontId="26" fillId="0" borderId="1" xfId="1" applyNumberFormat="1" applyFont="1" applyFill="1" applyBorder="1" applyAlignment="1">
      <alignment horizontal="center" wrapText="1"/>
    </xf>
    <xf numFmtId="0" fontId="21" fillId="0" borderId="0" xfId="3" applyFill="1" applyBorder="1" applyAlignment="1"/>
    <xf numFmtId="0" fontId="74" fillId="0" borderId="0" xfId="3" applyFont="1" applyFill="1" applyBorder="1"/>
    <xf numFmtId="0" fontId="24" fillId="0" borderId="0" xfId="3" applyFont="1" applyFill="1" applyAlignment="1">
      <alignment horizontal="right" vertical="top"/>
    </xf>
    <xf numFmtId="0" fontId="38" fillId="0" borderId="0" xfId="3" applyFont="1" applyFill="1" applyAlignment="1">
      <alignment vertical="top" wrapText="1"/>
    </xf>
    <xf numFmtId="4" fontId="30" fillId="0" borderId="1" xfId="3" applyNumberFormat="1" applyFont="1" applyFill="1" applyBorder="1" applyAlignment="1">
      <alignment horizontal="center"/>
    </xf>
    <xf numFmtId="4" fontId="38" fillId="5" borderId="1" xfId="3" applyNumberFormat="1" applyFont="1" applyFill="1" applyBorder="1" applyAlignment="1">
      <alignment horizontal="center"/>
    </xf>
    <xf numFmtId="3" fontId="21" fillId="0" borderId="0" xfId="3" applyNumberFormat="1" applyFont="1" applyFill="1"/>
    <xf numFmtId="0" fontId="21" fillId="3" borderId="0" xfId="3" applyFont="1" applyFill="1"/>
    <xf numFmtId="0" fontId="20" fillId="0" borderId="0" xfId="0" applyFont="1"/>
    <xf numFmtId="0" fontId="0" fillId="0" borderId="0" xfId="0"/>
    <xf numFmtId="0" fontId="21" fillId="3" borderId="0" xfId="3" applyFont="1" applyFill="1"/>
    <xf numFmtId="166" fontId="21" fillId="3" borderId="0" xfId="3" applyNumberFormat="1" applyFont="1" applyFill="1"/>
    <xf numFmtId="4" fontId="30" fillId="42" borderId="1" xfId="0" applyNumberFormat="1" applyFont="1" applyFill="1" applyBorder="1" applyAlignment="1">
      <alignment horizontal="center" vertical="center"/>
    </xf>
    <xf numFmtId="0" fontId="36" fillId="0" borderId="0" xfId="0" applyFont="1" applyFill="1" applyBorder="1" applyAlignment="1">
      <alignment horizontal="center" vertical="top" wrapText="1"/>
    </xf>
    <xf numFmtId="0" fontId="77" fillId="41" borderId="1" xfId="0" applyFont="1" applyFill="1" applyBorder="1" applyAlignment="1">
      <alignment horizontal="center" vertical="center" wrapText="1"/>
    </xf>
    <xf numFmtId="43" fontId="77" fillId="43" borderId="1" xfId="1" applyFont="1" applyFill="1" applyBorder="1" applyAlignment="1">
      <alignment horizontal="center" vertical="center" wrapText="1"/>
    </xf>
    <xf numFmtId="43" fontId="77" fillId="42" borderId="1" xfId="1" applyFont="1" applyFill="1" applyBorder="1" applyAlignment="1">
      <alignment horizontal="center" vertical="center" wrapText="1"/>
    </xf>
    <xf numFmtId="0" fontId="21" fillId="3" borderId="0" xfId="3" applyFont="1" applyFill="1" applyAlignment="1">
      <alignment horizontal="center"/>
    </xf>
    <xf numFmtId="0" fontId="30" fillId="0" borderId="1" xfId="0" applyFont="1" applyBorder="1" applyAlignment="1">
      <alignment horizontal="center" vertical="center" wrapText="1"/>
    </xf>
    <xf numFmtId="171" fontId="30" fillId="43" borderId="1" xfId="0" applyNumberFormat="1" applyFont="1" applyFill="1" applyBorder="1" applyAlignment="1">
      <alignment horizontal="center" vertical="center"/>
    </xf>
    <xf numFmtId="4" fontId="0" fillId="0" borderId="0" xfId="0" applyNumberFormat="1"/>
    <xf numFmtId="165" fontId="48" fillId="6" borderId="1" xfId="1" applyNumberFormat="1" applyFont="1" applyFill="1" applyBorder="1" applyAlignment="1">
      <alignment horizontal="center" vertical="center" wrapText="1"/>
    </xf>
    <xf numFmtId="3" fontId="48" fillId="6" borderId="1" xfId="3" applyNumberFormat="1" applyFont="1" applyFill="1" applyBorder="1" applyAlignment="1">
      <alignment horizontal="right" wrapText="1"/>
    </xf>
    <xf numFmtId="3" fontId="48" fillId="6" borderId="17" xfId="3" applyNumberFormat="1" applyFont="1" applyFill="1" applyBorder="1" applyAlignment="1">
      <alignment horizontal="right" wrapText="1"/>
    </xf>
    <xf numFmtId="3" fontId="48" fillId="6" borderId="18" xfId="10" applyNumberFormat="1" applyFont="1" applyFill="1" applyBorder="1" applyAlignment="1">
      <alignment horizontal="right"/>
    </xf>
    <xf numFmtId="3" fontId="48" fillId="6" borderId="1" xfId="10" applyNumberFormat="1" applyFont="1" applyFill="1" applyBorder="1" applyAlignment="1">
      <alignment horizontal="right"/>
    </xf>
    <xf numFmtId="0" fontId="50" fillId="5" borderId="1" xfId="3" applyFont="1" applyFill="1" applyBorder="1" applyAlignment="1">
      <alignment horizontal="center" vertical="center" wrapText="1"/>
    </xf>
    <xf numFmtId="0" fontId="24" fillId="4" borderId="6" xfId="3" applyFont="1" applyFill="1" applyBorder="1" applyAlignment="1">
      <alignment horizontal="center" vertical="center" wrapText="1"/>
    </xf>
    <xf numFmtId="0" fontId="24" fillId="4" borderId="7" xfId="3" applyFont="1" applyFill="1" applyBorder="1" applyAlignment="1">
      <alignment horizontal="center" vertical="center" wrapText="1"/>
    </xf>
    <xf numFmtId="0" fontId="24" fillId="4" borderId="5" xfId="3" applyFont="1" applyFill="1" applyBorder="1" applyAlignment="1">
      <alignment horizontal="center" vertical="center" wrapText="1"/>
    </xf>
    <xf numFmtId="0" fontId="24" fillId="4" borderId="4" xfId="3" applyFont="1" applyFill="1" applyBorder="1" applyAlignment="1">
      <alignment horizontal="center" vertical="center" wrapText="1"/>
    </xf>
    <xf numFmtId="164" fontId="21" fillId="3" borderId="5" xfId="3" applyNumberFormat="1" applyFont="1" applyFill="1" applyBorder="1" applyAlignment="1">
      <alignment horizontal="center"/>
    </xf>
    <xf numFmtId="164" fontId="21" fillId="3" borderId="3" xfId="3" applyNumberFormat="1" applyFont="1" applyFill="1" applyBorder="1" applyAlignment="1">
      <alignment horizontal="center"/>
    </xf>
    <xf numFmtId="0" fontId="24" fillId="5" borderId="5" xfId="3" applyFont="1" applyFill="1" applyBorder="1" applyAlignment="1">
      <alignment horizontal="center"/>
    </xf>
    <xf numFmtId="0" fontId="24" fillId="5" borderId="4" xfId="3" applyFont="1" applyFill="1" applyBorder="1" applyAlignment="1">
      <alignment horizontal="center"/>
    </xf>
    <xf numFmtId="0" fontId="22" fillId="0" borderId="0" xfId="3" applyFont="1" applyFill="1" applyAlignment="1">
      <alignment horizontal="right" vertical="center"/>
    </xf>
    <xf numFmtId="0" fontId="38" fillId="0" borderId="0" xfId="3" applyFont="1" applyFill="1" applyAlignment="1">
      <alignment horizontal="left" vertical="top" wrapText="1"/>
    </xf>
    <xf numFmtId="0" fontId="50" fillId="5" borderId="20" xfId="3" applyFont="1" applyFill="1" applyBorder="1" applyAlignment="1">
      <alignment horizontal="center" vertical="center" wrapText="1"/>
    </xf>
    <xf numFmtId="0" fontId="24" fillId="5" borderId="1" xfId="3" applyFont="1" applyFill="1" applyBorder="1" applyAlignment="1">
      <alignment horizontal="center" vertical="center"/>
    </xf>
    <xf numFmtId="0" fontId="21" fillId="3" borderId="5" xfId="3" applyFont="1" applyFill="1" applyBorder="1" applyAlignment="1">
      <alignment horizontal="center" wrapText="1"/>
    </xf>
    <xf numFmtId="0" fontId="24" fillId="3" borderId="4" xfId="3" applyFont="1" applyFill="1" applyBorder="1" applyAlignment="1">
      <alignment horizontal="center" wrapText="1"/>
    </xf>
    <xf numFmtId="0" fontId="24" fillId="3" borderId="6" xfId="3" applyFont="1" applyFill="1" applyBorder="1" applyAlignment="1">
      <alignment horizontal="center"/>
    </xf>
    <xf numFmtId="0" fontId="24" fillId="3" borderId="2" xfId="3" applyFont="1" applyFill="1" applyBorder="1" applyAlignment="1">
      <alignment horizontal="center"/>
    </xf>
    <xf numFmtId="0" fontId="24" fillId="5" borderId="6" xfId="3" applyFont="1" applyFill="1" applyBorder="1" applyAlignment="1">
      <alignment horizontal="center"/>
    </xf>
    <xf numFmtId="0" fontId="24" fillId="5" borderId="7" xfId="3" applyFont="1" applyFill="1" applyBorder="1" applyAlignment="1">
      <alignment horizontal="center"/>
    </xf>
    <xf numFmtId="0" fontId="24" fillId="3" borderId="6" xfId="3" applyFont="1" applyFill="1" applyBorder="1" applyAlignment="1">
      <alignment horizontal="center" wrapText="1"/>
    </xf>
    <xf numFmtId="0" fontId="24" fillId="3" borderId="7" xfId="3" applyFont="1" applyFill="1" applyBorder="1" applyAlignment="1">
      <alignment horizontal="center" wrapText="1"/>
    </xf>
    <xf numFmtId="0" fontId="24" fillId="3" borderId="2" xfId="3" applyFont="1" applyFill="1" applyBorder="1" applyAlignment="1">
      <alignment horizontal="center" wrapText="1"/>
    </xf>
    <xf numFmtId="0" fontId="21" fillId="3" borderId="3" xfId="3" applyFont="1" applyFill="1" applyBorder="1" applyAlignment="1">
      <alignment horizontal="center" wrapText="1"/>
    </xf>
    <xf numFmtId="0" fontId="50" fillId="0" borderId="0" xfId="3" applyFont="1" applyFill="1" applyBorder="1" applyAlignment="1">
      <alignment horizontal="center" wrapText="1"/>
    </xf>
    <xf numFmtId="0" fontId="50" fillId="0" borderId="3" xfId="3" applyFont="1" applyFill="1" applyBorder="1" applyAlignment="1">
      <alignment horizontal="center" wrapText="1"/>
    </xf>
    <xf numFmtId="0" fontId="50" fillId="5" borderId="6" xfId="3" applyFont="1" applyFill="1" applyBorder="1" applyAlignment="1">
      <alignment horizontal="center" vertical="center" wrapText="1"/>
    </xf>
    <xf numFmtId="0" fontId="50" fillId="5" borderId="5" xfId="3" applyFont="1" applyFill="1" applyBorder="1" applyAlignment="1">
      <alignment horizontal="center" vertical="center" wrapText="1"/>
    </xf>
    <xf numFmtId="0" fontId="22" fillId="0" borderId="0" xfId="3" applyFont="1" applyFill="1" applyBorder="1" applyAlignment="1">
      <alignment horizontal="right" vertical="center"/>
    </xf>
    <xf numFmtId="0" fontId="24" fillId="0" borderId="0" xfId="3" applyFont="1" applyFill="1" applyBorder="1" applyAlignment="1">
      <alignment horizontal="left" wrapText="1"/>
    </xf>
    <xf numFmtId="0" fontId="30" fillId="0" borderId="0" xfId="3" applyFont="1" applyFill="1" applyAlignment="1">
      <alignment horizontal="left" vertical="top" wrapText="1"/>
    </xf>
    <xf numFmtId="0" fontId="24" fillId="5" borderId="6" xfId="3" applyFont="1" applyFill="1" applyBorder="1" applyAlignment="1">
      <alignment horizontal="center" vertical="center" wrapText="1"/>
    </xf>
    <xf numFmtId="0" fontId="24" fillId="5" borderId="7" xfId="3" applyFont="1" applyFill="1" applyBorder="1" applyAlignment="1">
      <alignment horizontal="center" vertical="center" wrapText="1"/>
    </xf>
    <xf numFmtId="0" fontId="24" fillId="5" borderId="21" xfId="3" applyFont="1" applyFill="1" applyBorder="1" applyAlignment="1">
      <alignment horizontal="center" vertical="center" wrapText="1"/>
    </xf>
    <xf numFmtId="0" fontId="24" fillId="5" borderId="22" xfId="3" applyFont="1" applyFill="1" applyBorder="1" applyAlignment="1">
      <alignment horizontal="center" vertical="center" wrapText="1"/>
    </xf>
    <xf numFmtId="164" fontId="21" fillId="3" borderId="21" xfId="3" applyNumberFormat="1" applyFont="1" applyFill="1" applyBorder="1" applyAlignment="1">
      <alignment horizontal="center" vertical="center"/>
    </xf>
    <xf numFmtId="164" fontId="21" fillId="3" borderId="22" xfId="3" applyNumberFormat="1" applyFont="1" applyFill="1" applyBorder="1" applyAlignment="1">
      <alignment horizontal="center" vertical="center"/>
    </xf>
    <xf numFmtId="0" fontId="41" fillId="0" borderId="0" xfId="3" applyFont="1" applyFill="1" applyAlignment="1">
      <alignment horizontal="center" wrapText="1"/>
    </xf>
    <xf numFmtId="0" fontId="41" fillId="0" borderId="3" xfId="3" applyFont="1" applyFill="1" applyBorder="1" applyAlignment="1">
      <alignment horizontal="center" wrapText="1"/>
    </xf>
    <xf numFmtId="0" fontId="41" fillId="0" borderId="0" xfId="3" applyFont="1" applyFill="1" applyBorder="1" applyAlignment="1">
      <alignment horizontal="center" wrapText="1"/>
    </xf>
    <xf numFmtId="0" fontId="24" fillId="5" borderId="21" xfId="3" applyFont="1" applyFill="1" applyBorder="1" applyAlignment="1">
      <alignment horizontal="center" vertical="center"/>
    </xf>
    <xf numFmtId="0" fontId="24" fillId="5" borderId="22" xfId="3" applyFont="1" applyFill="1" applyBorder="1" applyAlignment="1">
      <alignment horizontal="center" vertical="center"/>
    </xf>
    <xf numFmtId="0" fontId="24" fillId="5" borderId="1" xfId="3" applyFont="1" applyFill="1" applyBorder="1" applyAlignment="1">
      <alignment horizontal="center" vertical="center" wrapText="1"/>
    </xf>
    <xf numFmtId="0" fontId="24" fillId="5" borderId="16" xfId="3" applyFont="1" applyFill="1" applyBorder="1" applyAlignment="1">
      <alignment horizontal="center" vertical="center" wrapText="1"/>
    </xf>
    <xf numFmtId="0" fontId="24" fillId="3" borderId="7" xfId="3" applyFont="1" applyFill="1" applyBorder="1" applyAlignment="1">
      <alignment horizontal="center"/>
    </xf>
    <xf numFmtId="0" fontId="75" fillId="0" borderId="0" xfId="0" applyFont="1" applyFill="1" applyBorder="1" applyAlignment="1">
      <alignment horizontal="left" wrapText="1"/>
    </xf>
    <xf numFmtId="0" fontId="22" fillId="3" borderId="0" xfId="3" applyFont="1" applyFill="1" applyAlignment="1">
      <alignment horizontal="left" vertical="center"/>
    </xf>
    <xf numFmtId="0" fontId="34" fillId="0" borderId="0" xfId="3" applyFont="1" applyFill="1" applyAlignment="1">
      <alignment horizontal="center" wrapText="1"/>
    </xf>
    <xf numFmtId="0" fontId="34" fillId="0" borderId="3" xfId="3" applyFont="1" applyFill="1" applyBorder="1" applyAlignment="1">
      <alignment horizontal="center" wrapText="1"/>
    </xf>
    <xf numFmtId="0" fontId="34" fillId="0" borderId="0" xfId="3" applyFont="1" applyFill="1" applyBorder="1" applyAlignment="1">
      <alignment horizontal="center" wrapText="1"/>
    </xf>
    <xf numFmtId="0" fontId="22" fillId="3" borderId="0" xfId="2" applyFont="1" applyFill="1" applyAlignment="1">
      <alignment horizontal="left" vertical="center"/>
    </xf>
    <xf numFmtId="0" fontId="30" fillId="3" borderId="0" xfId="2" applyFont="1" applyFill="1" applyBorder="1" applyAlignment="1">
      <alignment horizontal="left" wrapText="1"/>
    </xf>
    <xf numFmtId="0" fontId="24" fillId="3" borderId="18" xfId="2" applyFont="1" applyFill="1" applyBorder="1" applyAlignment="1">
      <alignment horizontal="right"/>
    </xf>
    <xf numFmtId="0" fontId="24" fillId="3" borderId="19" xfId="2" applyFont="1" applyFill="1" applyBorder="1" applyAlignment="1">
      <alignment horizontal="right"/>
    </xf>
    <xf numFmtId="0" fontId="24" fillId="3" borderId="20" xfId="2" applyFont="1" applyFill="1" applyBorder="1" applyAlignment="1">
      <alignment horizontal="right"/>
    </xf>
    <xf numFmtId="0" fontId="24" fillId="7" borderId="16" xfId="2" applyFont="1" applyFill="1" applyBorder="1" applyAlignment="1">
      <alignment horizontal="center" vertical="center"/>
    </xf>
    <xf numFmtId="0" fontId="24" fillId="7" borderId="18" xfId="2" applyFont="1" applyFill="1" applyBorder="1" applyAlignment="1">
      <alignment horizontal="center" vertical="center"/>
    </xf>
    <xf numFmtId="0" fontId="24" fillId="7" borderId="19" xfId="2" applyFont="1" applyFill="1" applyBorder="1" applyAlignment="1">
      <alignment horizontal="center" vertical="center"/>
    </xf>
    <xf numFmtId="0" fontId="24" fillId="7" borderId="20" xfId="2" applyFont="1" applyFill="1" applyBorder="1" applyAlignment="1">
      <alignment horizontal="center" vertical="center"/>
    </xf>
    <xf numFmtId="0" fontId="22" fillId="0" borderId="0" xfId="3" applyFont="1" applyFill="1" applyAlignment="1">
      <alignment horizontal="right"/>
    </xf>
    <xf numFmtId="0" fontId="28" fillId="3" borderId="0" xfId="3" applyFont="1" applyFill="1" applyAlignment="1">
      <alignment horizontal="left" vertical="top" wrapText="1"/>
    </xf>
    <xf numFmtId="0" fontId="34" fillId="3" borderId="0" xfId="3" applyFont="1" applyFill="1" applyAlignment="1">
      <alignment horizontal="center" wrapText="1"/>
    </xf>
    <xf numFmtId="0" fontId="34" fillId="3" borderId="3" xfId="3" applyFont="1" applyFill="1" applyBorder="1" applyAlignment="1">
      <alignment horizontal="center" wrapText="1"/>
    </xf>
    <xf numFmtId="0" fontId="39" fillId="6" borderId="1" xfId="0" applyFont="1" applyFill="1" applyBorder="1" applyAlignment="1">
      <alignment horizontal="center" vertical="center"/>
    </xf>
    <xf numFmtId="0" fontId="24" fillId="3" borderId="6" xfId="3" applyFont="1" applyFill="1" applyBorder="1" applyAlignment="1">
      <alignment horizontal="center" vertical="center"/>
    </xf>
    <xf numFmtId="0" fontId="24" fillId="3" borderId="2" xfId="3" applyFont="1" applyFill="1" applyBorder="1" applyAlignment="1">
      <alignment horizontal="center" vertical="center"/>
    </xf>
    <xf numFmtId="0" fontId="24" fillId="3" borderId="6" xfId="3" applyFont="1" applyFill="1" applyBorder="1" applyAlignment="1">
      <alignment horizontal="center" vertical="center" wrapText="1"/>
    </xf>
    <xf numFmtId="0" fontId="24" fillId="3" borderId="7" xfId="3" applyFont="1" applyFill="1" applyBorder="1" applyAlignment="1">
      <alignment horizontal="center" vertical="center" wrapText="1"/>
    </xf>
    <xf numFmtId="0" fontId="24" fillId="3" borderId="2" xfId="3" applyFont="1" applyFill="1" applyBorder="1" applyAlignment="1">
      <alignment horizontal="center" vertical="center" wrapText="1"/>
    </xf>
    <xf numFmtId="0" fontId="24" fillId="5" borderId="6" xfId="3" applyFont="1" applyFill="1" applyBorder="1" applyAlignment="1">
      <alignment horizontal="center" vertical="center"/>
    </xf>
    <xf numFmtId="0" fontId="24" fillId="5" borderId="7" xfId="3" applyFont="1" applyFill="1" applyBorder="1" applyAlignment="1">
      <alignment horizontal="center" vertical="center"/>
    </xf>
    <xf numFmtId="0" fontId="28" fillId="0" borderId="1" xfId="0" applyNumberFormat="1" applyFont="1" applyBorder="1" applyAlignment="1">
      <alignment horizontal="left" vertical="center"/>
    </xf>
    <xf numFmtId="0" fontId="28" fillId="2" borderId="1" xfId="0" applyFont="1" applyFill="1" applyBorder="1" applyAlignment="1">
      <alignment horizontal="left" vertical="center" wrapText="1"/>
    </xf>
    <xf numFmtId="0" fontId="28" fillId="2" borderId="1" xfId="0" applyFont="1" applyFill="1" applyBorder="1" applyAlignment="1">
      <alignment horizontal="left" vertical="center"/>
    </xf>
    <xf numFmtId="0" fontId="28" fillId="0" borderId="1" xfId="0" applyNumberFormat="1" applyFont="1" applyBorder="1" applyAlignment="1">
      <alignment horizontal="left" vertical="center" wrapText="1"/>
    </xf>
    <xf numFmtId="0" fontId="1" fillId="0" borderId="1" xfId="5991" applyBorder="1"/>
  </cellXfs>
  <cellStyles count="6012">
    <cellStyle name="20% - Accent1" xfId="33" builtinId="30" customBuiltin="1"/>
    <cellStyle name="20% - Accent1 10" xfId="2926" xr:uid="{00000000-0005-0000-0000-00006E0B0000}"/>
    <cellStyle name="20% - Accent1 10 2" xfId="5896" xr:uid="{4A885398-2C49-4887-99AF-C8665AEC33BD}"/>
    <cellStyle name="20% - Accent1 11" xfId="2959" xr:uid="{7FF9782B-C1C3-4509-8A41-FAF3039D9478}"/>
    <cellStyle name="20% - Accent1 11 2" xfId="5929" xr:uid="{788CB34C-C415-437D-833D-CC87292028E3}"/>
    <cellStyle name="20% - Accent1 12" xfId="2980" xr:uid="{189F5359-B284-4C68-8413-FFAE25D0B547}"/>
    <cellStyle name="20% - Accent1 12 2" xfId="5950" xr:uid="{998FC4B5-40CE-4D9F-A1A8-780370016CEB}"/>
    <cellStyle name="20% - Accent1 13" xfId="3007" xr:uid="{7FB219F4-7161-4E4F-9677-59BE357AF1C6}"/>
    <cellStyle name="20% - Accent1 14" xfId="5973" xr:uid="{E115835A-D6E6-4624-B075-3AEC5020E18D}"/>
    <cellStyle name="20% - Accent1 15" xfId="5994" xr:uid="{F7517245-5398-43B2-B559-31A966439C9D}"/>
    <cellStyle name="20% - Accent1 2" xfId="69" xr:uid="{00000000-0005-0000-0000-000043000000}"/>
    <cellStyle name="20% - Accent1 2 2" xfId="127" xr:uid="{00000000-0005-0000-0000-000043000000}"/>
    <cellStyle name="20% - Accent1 2 2 2" xfId="243" xr:uid="{00000000-0005-0000-0000-000043000000}"/>
    <cellStyle name="20% - Accent1 2 2 2 2" xfId="591" xr:uid="{00000000-0005-0000-0000-000043000000}"/>
    <cellStyle name="20% - Accent1 2 2 2 2 2" xfId="1313" xr:uid="{00000000-0005-0000-0000-000043000000}"/>
    <cellStyle name="20% - Accent1 2 2 2 2 2 2" xfId="2757" xr:uid="{00000000-0005-0000-0000-000043000000}"/>
    <cellStyle name="20% - Accent1 2 2 2 2 2 2 2" xfId="5727" xr:uid="{C6053AEF-27D5-4477-B56E-8A2B38E1AA52}"/>
    <cellStyle name="20% - Accent1 2 2 2 2 2 3" xfId="4283" xr:uid="{81DCB53F-75A5-4F10-8753-39F142E1BEA3}"/>
    <cellStyle name="20% - Accent1 2 2 2 2 3" xfId="2035" xr:uid="{00000000-0005-0000-0000-000043000000}"/>
    <cellStyle name="20% - Accent1 2 2 2 2 3 2" xfId="5005" xr:uid="{B1673E4D-0371-40C6-8A19-C31F88522967}"/>
    <cellStyle name="20% - Accent1 2 2 2 2 4" xfId="3561" xr:uid="{9BACB1CF-B22D-4E0C-87DD-61DE1F9492B0}"/>
    <cellStyle name="20% - Accent1 2 2 2 3" xfId="965" xr:uid="{00000000-0005-0000-0000-000043000000}"/>
    <cellStyle name="20% - Accent1 2 2 2 3 2" xfId="2409" xr:uid="{00000000-0005-0000-0000-000043000000}"/>
    <cellStyle name="20% - Accent1 2 2 2 3 2 2" xfId="5379" xr:uid="{8867C04F-F981-474C-934E-96D1640C9CF3}"/>
    <cellStyle name="20% - Accent1 2 2 2 3 3" xfId="3935" xr:uid="{196BD6AE-C112-4F6F-AD8E-F66974B5570E}"/>
    <cellStyle name="20% - Accent1 2 2 2 4" xfId="1687" xr:uid="{00000000-0005-0000-0000-000043000000}"/>
    <cellStyle name="20% - Accent1 2 2 2 4 2" xfId="4657" xr:uid="{408F498F-42E4-4884-9E7D-7FA273E387B5}"/>
    <cellStyle name="20% - Accent1 2 2 2 5" xfId="3213" xr:uid="{8E2209CB-57E6-46C9-BE0C-E5EDA2570EC5}"/>
    <cellStyle name="20% - Accent1 2 2 3" xfId="359" xr:uid="{00000000-0005-0000-0000-000043000000}"/>
    <cellStyle name="20% - Accent1 2 2 3 2" xfId="707" xr:uid="{00000000-0005-0000-0000-000043000000}"/>
    <cellStyle name="20% - Accent1 2 2 3 2 2" xfId="1429" xr:uid="{00000000-0005-0000-0000-000043000000}"/>
    <cellStyle name="20% - Accent1 2 2 3 2 2 2" xfId="2873" xr:uid="{00000000-0005-0000-0000-000043000000}"/>
    <cellStyle name="20% - Accent1 2 2 3 2 2 2 2" xfId="5843" xr:uid="{BD145698-A9E0-4AA9-89D9-1A1FD1A9AC31}"/>
    <cellStyle name="20% - Accent1 2 2 3 2 2 3" xfId="4399" xr:uid="{DBE14D32-9570-4B8A-B603-BBC46DA82E93}"/>
    <cellStyle name="20% - Accent1 2 2 3 2 3" xfId="2151" xr:uid="{00000000-0005-0000-0000-000043000000}"/>
    <cellStyle name="20% - Accent1 2 2 3 2 3 2" xfId="5121" xr:uid="{7D6F8C75-281C-47BA-8B5B-1F37155E6CC8}"/>
    <cellStyle name="20% - Accent1 2 2 3 2 4" xfId="3677" xr:uid="{71D7BDAA-7245-4E18-8208-1C373E4D604C}"/>
    <cellStyle name="20% - Accent1 2 2 3 3" xfId="1081" xr:uid="{00000000-0005-0000-0000-000043000000}"/>
    <cellStyle name="20% - Accent1 2 2 3 3 2" xfId="2525" xr:uid="{00000000-0005-0000-0000-000043000000}"/>
    <cellStyle name="20% - Accent1 2 2 3 3 2 2" xfId="5495" xr:uid="{4BECA4DE-1825-4669-9259-01359F1681C9}"/>
    <cellStyle name="20% - Accent1 2 2 3 3 3" xfId="4051" xr:uid="{3B61666B-A1AB-4A92-902D-F26BFF91AFDA}"/>
    <cellStyle name="20% - Accent1 2 2 3 4" xfId="1803" xr:uid="{00000000-0005-0000-0000-000043000000}"/>
    <cellStyle name="20% - Accent1 2 2 3 4 2" xfId="4773" xr:uid="{AC579A71-2276-4D4D-AE3B-4C3A629AE7AF}"/>
    <cellStyle name="20% - Accent1 2 2 3 5" xfId="3329" xr:uid="{E8362EAC-C098-4BE7-AE16-13B2052B2D37}"/>
    <cellStyle name="20% - Accent1 2 2 4" xfId="475" xr:uid="{00000000-0005-0000-0000-000043000000}"/>
    <cellStyle name="20% - Accent1 2 2 4 2" xfId="1197" xr:uid="{00000000-0005-0000-0000-000043000000}"/>
    <cellStyle name="20% - Accent1 2 2 4 2 2" xfId="2641" xr:uid="{00000000-0005-0000-0000-000043000000}"/>
    <cellStyle name="20% - Accent1 2 2 4 2 2 2" xfId="5611" xr:uid="{229E61D0-B4AF-4F6B-94A3-8AAC7241FED5}"/>
    <cellStyle name="20% - Accent1 2 2 4 2 3" xfId="4167" xr:uid="{4C910D8D-541D-45A9-9069-E39035FDA67D}"/>
    <cellStyle name="20% - Accent1 2 2 4 3" xfId="1919" xr:uid="{00000000-0005-0000-0000-000043000000}"/>
    <cellStyle name="20% - Accent1 2 2 4 3 2" xfId="4889" xr:uid="{9BEA20C2-D437-4F86-B269-29CE90BD0DFA}"/>
    <cellStyle name="20% - Accent1 2 2 4 4" xfId="3445" xr:uid="{0254A990-886E-40A8-A9DC-F9AF5F657D49}"/>
    <cellStyle name="20% - Accent1 2 2 5" xfId="849" xr:uid="{00000000-0005-0000-0000-000043000000}"/>
    <cellStyle name="20% - Accent1 2 2 5 2" xfId="2293" xr:uid="{00000000-0005-0000-0000-000043000000}"/>
    <cellStyle name="20% - Accent1 2 2 5 2 2" xfId="5263" xr:uid="{C8D1B85D-0EBF-4655-AB90-977C7F7682F2}"/>
    <cellStyle name="20% - Accent1 2 2 5 3" xfId="3819" xr:uid="{EB2773B2-5F82-4800-8F47-3D6B40CCFB26}"/>
    <cellStyle name="20% - Accent1 2 2 6" xfId="1571" xr:uid="{00000000-0005-0000-0000-000043000000}"/>
    <cellStyle name="20% - Accent1 2 2 6 2" xfId="4541" xr:uid="{D557747E-1C18-4EF7-AD9C-E7D341E8FEFE}"/>
    <cellStyle name="20% - Accent1 2 2 7" xfId="3097" xr:uid="{97436F69-5B82-418A-A2C1-B51B70915D70}"/>
    <cellStyle name="20% - Accent1 2 3" xfId="185" xr:uid="{00000000-0005-0000-0000-000043000000}"/>
    <cellStyle name="20% - Accent1 2 3 2" xfId="533" xr:uid="{00000000-0005-0000-0000-000043000000}"/>
    <cellStyle name="20% - Accent1 2 3 2 2" xfId="1255" xr:uid="{00000000-0005-0000-0000-000043000000}"/>
    <cellStyle name="20% - Accent1 2 3 2 2 2" xfId="2699" xr:uid="{00000000-0005-0000-0000-000043000000}"/>
    <cellStyle name="20% - Accent1 2 3 2 2 2 2" xfId="5669" xr:uid="{30D1837A-FBC7-4F71-B819-3AB013A73D57}"/>
    <cellStyle name="20% - Accent1 2 3 2 2 3" xfId="4225" xr:uid="{A2AD5119-3DA7-4198-A1A1-DF5C0763673F}"/>
    <cellStyle name="20% - Accent1 2 3 2 3" xfId="1977" xr:uid="{00000000-0005-0000-0000-000043000000}"/>
    <cellStyle name="20% - Accent1 2 3 2 3 2" xfId="4947" xr:uid="{CE9F253D-C6E2-435B-BE26-ACF81EDF49E4}"/>
    <cellStyle name="20% - Accent1 2 3 2 4" xfId="3503" xr:uid="{8718ABEF-3620-4BFA-8BE2-4C2E35E4BCC4}"/>
    <cellStyle name="20% - Accent1 2 3 3" xfId="907" xr:uid="{00000000-0005-0000-0000-000043000000}"/>
    <cellStyle name="20% - Accent1 2 3 3 2" xfId="2351" xr:uid="{00000000-0005-0000-0000-000043000000}"/>
    <cellStyle name="20% - Accent1 2 3 3 2 2" xfId="5321" xr:uid="{9C78D442-AB09-45EF-A8B7-E67E52CD8AE7}"/>
    <cellStyle name="20% - Accent1 2 3 3 3" xfId="3877" xr:uid="{B21206FE-B0E3-42F5-949C-279062B17F1F}"/>
    <cellStyle name="20% - Accent1 2 3 4" xfId="1629" xr:uid="{00000000-0005-0000-0000-000043000000}"/>
    <cellStyle name="20% - Accent1 2 3 4 2" xfId="4599" xr:uid="{F420BAD7-78EA-4218-BF50-B5E021C3BFAC}"/>
    <cellStyle name="20% - Accent1 2 3 5" xfId="3155" xr:uid="{26F1F5E2-177F-46E7-AD38-A428A1431F08}"/>
    <cellStyle name="20% - Accent1 2 4" xfId="301" xr:uid="{00000000-0005-0000-0000-000043000000}"/>
    <cellStyle name="20% - Accent1 2 4 2" xfId="649" xr:uid="{00000000-0005-0000-0000-000043000000}"/>
    <cellStyle name="20% - Accent1 2 4 2 2" xfId="1371" xr:uid="{00000000-0005-0000-0000-000043000000}"/>
    <cellStyle name="20% - Accent1 2 4 2 2 2" xfId="2815" xr:uid="{00000000-0005-0000-0000-000043000000}"/>
    <cellStyle name="20% - Accent1 2 4 2 2 2 2" xfId="5785" xr:uid="{67EBCACE-77B6-48EC-8508-9940FBECA917}"/>
    <cellStyle name="20% - Accent1 2 4 2 2 3" xfId="4341" xr:uid="{9EA05312-F03B-48F0-AB9A-4C47AA016111}"/>
    <cellStyle name="20% - Accent1 2 4 2 3" xfId="2093" xr:uid="{00000000-0005-0000-0000-000043000000}"/>
    <cellStyle name="20% - Accent1 2 4 2 3 2" xfId="5063" xr:uid="{36B58D34-1AB4-4CCA-A6D0-023733227806}"/>
    <cellStyle name="20% - Accent1 2 4 2 4" xfId="3619" xr:uid="{B8CA2976-CE74-466B-BFC5-EA466169655C}"/>
    <cellStyle name="20% - Accent1 2 4 3" xfId="1023" xr:uid="{00000000-0005-0000-0000-000043000000}"/>
    <cellStyle name="20% - Accent1 2 4 3 2" xfId="2467" xr:uid="{00000000-0005-0000-0000-000043000000}"/>
    <cellStyle name="20% - Accent1 2 4 3 2 2" xfId="5437" xr:uid="{4A092BF8-3A85-4739-9F63-84FE2FDFC6F4}"/>
    <cellStyle name="20% - Accent1 2 4 3 3" xfId="3993" xr:uid="{FF441992-4A90-4ADD-A30F-16BE67A87260}"/>
    <cellStyle name="20% - Accent1 2 4 4" xfId="1745" xr:uid="{00000000-0005-0000-0000-000043000000}"/>
    <cellStyle name="20% - Accent1 2 4 4 2" xfId="4715" xr:uid="{00A34514-C9C5-4B78-B153-CC8DE57BD797}"/>
    <cellStyle name="20% - Accent1 2 4 5" xfId="3271" xr:uid="{D6C5A268-1C59-40A3-8566-97B9F225FCA1}"/>
    <cellStyle name="20% - Accent1 2 5" xfId="417" xr:uid="{00000000-0005-0000-0000-000043000000}"/>
    <cellStyle name="20% - Accent1 2 5 2" xfId="1139" xr:uid="{00000000-0005-0000-0000-000043000000}"/>
    <cellStyle name="20% - Accent1 2 5 2 2" xfId="2583" xr:uid="{00000000-0005-0000-0000-000043000000}"/>
    <cellStyle name="20% - Accent1 2 5 2 2 2" xfId="5553" xr:uid="{47F10328-C24A-42F1-82CA-246961B734BF}"/>
    <cellStyle name="20% - Accent1 2 5 2 3" xfId="4109" xr:uid="{23064A85-AA8A-4F7C-9CD3-39D978AF622E}"/>
    <cellStyle name="20% - Accent1 2 5 3" xfId="1861" xr:uid="{00000000-0005-0000-0000-000043000000}"/>
    <cellStyle name="20% - Accent1 2 5 3 2" xfId="4831" xr:uid="{9C8DC069-D907-4110-9C6B-28AF6672BE30}"/>
    <cellStyle name="20% - Accent1 2 5 4" xfId="3387" xr:uid="{6DF14DF2-B253-4C90-AC56-FE025BCF71E5}"/>
    <cellStyle name="20% - Accent1 2 6" xfId="791" xr:uid="{00000000-0005-0000-0000-000043000000}"/>
    <cellStyle name="20% - Accent1 2 6 2" xfId="2235" xr:uid="{00000000-0005-0000-0000-000043000000}"/>
    <cellStyle name="20% - Accent1 2 6 2 2" xfId="5205" xr:uid="{643A17AA-D469-4F0C-969F-99033F3B21CA}"/>
    <cellStyle name="20% - Accent1 2 6 3" xfId="3761" xr:uid="{E41F3D5B-8769-4299-9123-EC5ACD1D0CA6}"/>
    <cellStyle name="20% - Accent1 2 7" xfId="1513" xr:uid="{00000000-0005-0000-0000-000043000000}"/>
    <cellStyle name="20% - Accent1 2 7 2" xfId="4483" xr:uid="{7C47833A-59DA-4F03-843A-A766D34F5F5A}"/>
    <cellStyle name="20% - Accent1 2 8" xfId="3039" xr:uid="{19B844E9-629F-485A-AF73-DBD45B1D193B}"/>
    <cellStyle name="20% - Accent1 3" xfId="96" xr:uid="{00000000-0005-0000-0000-00005E000000}"/>
    <cellStyle name="20% - Accent1 3 2" xfId="212" xr:uid="{00000000-0005-0000-0000-00005E000000}"/>
    <cellStyle name="20% - Accent1 3 2 2" xfId="560" xr:uid="{00000000-0005-0000-0000-00005E000000}"/>
    <cellStyle name="20% - Accent1 3 2 2 2" xfId="1282" xr:uid="{00000000-0005-0000-0000-00005E000000}"/>
    <cellStyle name="20% - Accent1 3 2 2 2 2" xfId="2726" xr:uid="{00000000-0005-0000-0000-00005E000000}"/>
    <cellStyle name="20% - Accent1 3 2 2 2 2 2" xfId="5696" xr:uid="{239BB78A-8D47-4C39-8512-7862B0AC38A9}"/>
    <cellStyle name="20% - Accent1 3 2 2 2 3" xfId="4252" xr:uid="{E70A8A32-EF88-4D19-BA00-AE7EC86318F8}"/>
    <cellStyle name="20% - Accent1 3 2 2 3" xfId="2004" xr:uid="{00000000-0005-0000-0000-00005E000000}"/>
    <cellStyle name="20% - Accent1 3 2 2 3 2" xfId="4974" xr:uid="{7C605906-CD32-4A92-BCE7-9DB2D3DB033F}"/>
    <cellStyle name="20% - Accent1 3 2 2 4" xfId="3530" xr:uid="{7A666C6C-47BE-4451-9ACE-634720D6EB62}"/>
    <cellStyle name="20% - Accent1 3 2 3" xfId="934" xr:uid="{00000000-0005-0000-0000-00005E000000}"/>
    <cellStyle name="20% - Accent1 3 2 3 2" xfId="2378" xr:uid="{00000000-0005-0000-0000-00005E000000}"/>
    <cellStyle name="20% - Accent1 3 2 3 2 2" xfId="5348" xr:uid="{6A65EA4C-9447-4E59-9A95-077689CB0164}"/>
    <cellStyle name="20% - Accent1 3 2 3 3" xfId="3904" xr:uid="{6ACF0D40-C60D-4C1E-96D2-FA667539FBB0}"/>
    <cellStyle name="20% - Accent1 3 2 4" xfId="1656" xr:uid="{00000000-0005-0000-0000-00005E000000}"/>
    <cellStyle name="20% - Accent1 3 2 4 2" xfId="4626" xr:uid="{7AD73670-2808-485A-AB9C-52551892F2F2}"/>
    <cellStyle name="20% - Accent1 3 2 5" xfId="3182" xr:uid="{10A253B8-CD57-41B8-AEBF-16F84828512F}"/>
    <cellStyle name="20% - Accent1 3 3" xfId="328" xr:uid="{00000000-0005-0000-0000-00005E000000}"/>
    <cellStyle name="20% - Accent1 3 3 2" xfId="676" xr:uid="{00000000-0005-0000-0000-00005E000000}"/>
    <cellStyle name="20% - Accent1 3 3 2 2" xfId="1398" xr:uid="{00000000-0005-0000-0000-00005E000000}"/>
    <cellStyle name="20% - Accent1 3 3 2 2 2" xfId="2842" xr:uid="{00000000-0005-0000-0000-00005E000000}"/>
    <cellStyle name="20% - Accent1 3 3 2 2 2 2" xfId="5812" xr:uid="{5DD79410-7B9A-46D4-87D7-165541A699DD}"/>
    <cellStyle name="20% - Accent1 3 3 2 2 3" xfId="4368" xr:uid="{9FF5C42C-0D2F-4966-9C26-B8DA302770B3}"/>
    <cellStyle name="20% - Accent1 3 3 2 3" xfId="2120" xr:uid="{00000000-0005-0000-0000-00005E000000}"/>
    <cellStyle name="20% - Accent1 3 3 2 3 2" xfId="5090" xr:uid="{1FD9BC60-759B-4FF9-9EBA-844096F41B42}"/>
    <cellStyle name="20% - Accent1 3 3 2 4" xfId="3646" xr:uid="{5DEB6938-3166-44CB-A1AE-8DEAEF386184}"/>
    <cellStyle name="20% - Accent1 3 3 3" xfId="1050" xr:uid="{00000000-0005-0000-0000-00005E000000}"/>
    <cellStyle name="20% - Accent1 3 3 3 2" xfId="2494" xr:uid="{00000000-0005-0000-0000-00005E000000}"/>
    <cellStyle name="20% - Accent1 3 3 3 2 2" xfId="5464" xr:uid="{8D840746-FE2C-4D2B-B219-4F645C37296C}"/>
    <cellStyle name="20% - Accent1 3 3 3 3" xfId="4020" xr:uid="{4A2F8289-8795-4A8B-B815-FE1AF3C75B7E}"/>
    <cellStyle name="20% - Accent1 3 3 4" xfId="1772" xr:uid="{00000000-0005-0000-0000-00005E000000}"/>
    <cellStyle name="20% - Accent1 3 3 4 2" xfId="4742" xr:uid="{18BFA619-1A1E-4741-A402-F02FC356724D}"/>
    <cellStyle name="20% - Accent1 3 3 5" xfId="3298" xr:uid="{F3238BCC-07BC-4A9D-82AA-6682AD77CB10}"/>
    <cellStyle name="20% - Accent1 3 4" xfId="444" xr:uid="{00000000-0005-0000-0000-00005E000000}"/>
    <cellStyle name="20% - Accent1 3 4 2" xfId="1166" xr:uid="{00000000-0005-0000-0000-00005E000000}"/>
    <cellStyle name="20% - Accent1 3 4 2 2" xfId="2610" xr:uid="{00000000-0005-0000-0000-00005E000000}"/>
    <cellStyle name="20% - Accent1 3 4 2 2 2" xfId="5580" xr:uid="{A6DEE36D-236E-40EC-9261-B62CCC5FD073}"/>
    <cellStyle name="20% - Accent1 3 4 2 3" xfId="4136" xr:uid="{43A2A6F3-6C2B-40A7-8818-E8BAC4F898DE}"/>
    <cellStyle name="20% - Accent1 3 4 3" xfId="1888" xr:uid="{00000000-0005-0000-0000-00005E000000}"/>
    <cellStyle name="20% - Accent1 3 4 3 2" xfId="4858" xr:uid="{F9439815-6D23-4F02-8F90-1F36948093B7}"/>
    <cellStyle name="20% - Accent1 3 4 4" xfId="3414" xr:uid="{C31CC87B-4848-4FBE-8143-E6B77B594071}"/>
    <cellStyle name="20% - Accent1 3 5" xfId="818" xr:uid="{00000000-0005-0000-0000-00005E000000}"/>
    <cellStyle name="20% - Accent1 3 5 2" xfId="2262" xr:uid="{00000000-0005-0000-0000-00005E000000}"/>
    <cellStyle name="20% - Accent1 3 5 2 2" xfId="5232" xr:uid="{A3CC7A21-8DD3-4469-B108-9CDDF095BB15}"/>
    <cellStyle name="20% - Accent1 3 5 3" xfId="3788" xr:uid="{F6F7E03E-B670-4FAB-81CE-F2356D06BE4D}"/>
    <cellStyle name="20% - Accent1 3 6" xfId="1540" xr:uid="{00000000-0005-0000-0000-00005E000000}"/>
    <cellStyle name="20% - Accent1 3 6 2" xfId="4510" xr:uid="{0D274EBF-DA1D-4EB6-81FA-432ED8461A24}"/>
    <cellStyle name="20% - Accent1 3 7" xfId="3066" xr:uid="{295D62F0-97A9-414B-B5A8-4D279765CC23}"/>
    <cellStyle name="20% - Accent1 4" xfId="154" xr:uid="{00000000-0005-0000-0000-000098000000}"/>
    <cellStyle name="20% - Accent1 4 2" xfId="502" xr:uid="{00000000-0005-0000-0000-000098000000}"/>
    <cellStyle name="20% - Accent1 4 2 2" xfId="1224" xr:uid="{00000000-0005-0000-0000-000098000000}"/>
    <cellStyle name="20% - Accent1 4 2 2 2" xfId="2668" xr:uid="{00000000-0005-0000-0000-000098000000}"/>
    <cellStyle name="20% - Accent1 4 2 2 2 2" xfId="5638" xr:uid="{CAB41338-0EA2-4FE8-97D1-BA5A162D6801}"/>
    <cellStyle name="20% - Accent1 4 2 2 3" xfId="4194" xr:uid="{402E38E3-A7A5-49B6-A378-2567FEE55ED2}"/>
    <cellStyle name="20% - Accent1 4 2 3" xfId="1946" xr:uid="{00000000-0005-0000-0000-000098000000}"/>
    <cellStyle name="20% - Accent1 4 2 3 2" xfId="4916" xr:uid="{231BA533-B87B-4283-92EC-2A454DE79F34}"/>
    <cellStyle name="20% - Accent1 4 2 4" xfId="3472" xr:uid="{3FA0BD87-5327-4E0C-B273-195D6F445A9D}"/>
    <cellStyle name="20% - Accent1 4 3" xfId="876" xr:uid="{00000000-0005-0000-0000-000098000000}"/>
    <cellStyle name="20% - Accent1 4 3 2" xfId="2320" xr:uid="{00000000-0005-0000-0000-000098000000}"/>
    <cellStyle name="20% - Accent1 4 3 2 2" xfId="5290" xr:uid="{EBACE791-3E2B-485C-A647-366B993D2CAB}"/>
    <cellStyle name="20% - Accent1 4 3 3" xfId="3846" xr:uid="{7FB84589-D925-47A9-B68D-AB736A799375}"/>
    <cellStyle name="20% - Accent1 4 4" xfId="1598" xr:uid="{00000000-0005-0000-0000-000098000000}"/>
    <cellStyle name="20% - Accent1 4 4 2" xfId="4568" xr:uid="{AB29C030-595E-444E-8AAC-A6A5CA7CF655}"/>
    <cellStyle name="20% - Accent1 4 5" xfId="3124" xr:uid="{56BAC211-EBCA-4637-90A5-5164EB1F5F41}"/>
    <cellStyle name="20% - Accent1 5" xfId="270" xr:uid="{00000000-0005-0000-0000-00000C010000}"/>
    <cellStyle name="20% - Accent1 5 2" xfId="618" xr:uid="{00000000-0005-0000-0000-00000C010000}"/>
    <cellStyle name="20% - Accent1 5 2 2" xfId="1340" xr:uid="{00000000-0005-0000-0000-00000C010000}"/>
    <cellStyle name="20% - Accent1 5 2 2 2" xfId="2784" xr:uid="{00000000-0005-0000-0000-00000C010000}"/>
    <cellStyle name="20% - Accent1 5 2 2 2 2" xfId="5754" xr:uid="{4622A887-DB8E-4F5D-BF76-D0763A8AB0F4}"/>
    <cellStyle name="20% - Accent1 5 2 2 3" xfId="4310" xr:uid="{39B29465-D574-46D6-A273-12AC5ED71F16}"/>
    <cellStyle name="20% - Accent1 5 2 3" xfId="2062" xr:uid="{00000000-0005-0000-0000-00000C010000}"/>
    <cellStyle name="20% - Accent1 5 2 3 2" xfId="5032" xr:uid="{F20C08A9-F3E9-4EC2-A9C1-DC4006B64BFB}"/>
    <cellStyle name="20% - Accent1 5 2 4" xfId="3588" xr:uid="{52BFDF9B-B13E-455B-AE79-5B97213B4802}"/>
    <cellStyle name="20% - Accent1 5 3" xfId="992" xr:uid="{00000000-0005-0000-0000-00000C010000}"/>
    <cellStyle name="20% - Accent1 5 3 2" xfId="2436" xr:uid="{00000000-0005-0000-0000-00000C010000}"/>
    <cellStyle name="20% - Accent1 5 3 2 2" xfId="5406" xr:uid="{32FD90B5-3FE8-4C4D-90CE-E31D6707E782}"/>
    <cellStyle name="20% - Accent1 5 3 3" xfId="3962" xr:uid="{A092E6AF-D987-4E4E-BC3C-74E43F0872B7}"/>
    <cellStyle name="20% - Accent1 5 4" xfId="1714" xr:uid="{00000000-0005-0000-0000-00000C010000}"/>
    <cellStyle name="20% - Accent1 5 4 2" xfId="4684" xr:uid="{4E7FD171-0DC4-4A00-9661-6B66653A22D7}"/>
    <cellStyle name="20% - Accent1 5 5" xfId="3240" xr:uid="{4822925D-48AF-4116-A31E-C30CBD1BDFD3}"/>
    <cellStyle name="20% - Accent1 6" xfId="386" xr:uid="{00000000-0005-0000-0000-000082010000}"/>
    <cellStyle name="20% - Accent1 6 2" xfId="1108" xr:uid="{00000000-0005-0000-0000-000082010000}"/>
    <cellStyle name="20% - Accent1 6 2 2" xfId="2552" xr:uid="{00000000-0005-0000-0000-000082010000}"/>
    <cellStyle name="20% - Accent1 6 2 2 2" xfId="5522" xr:uid="{880CA45B-2318-41A0-A24D-C66DC0243A60}"/>
    <cellStyle name="20% - Accent1 6 2 3" xfId="4078" xr:uid="{8FD88940-9899-48B5-96C6-27D8D77EEC29}"/>
    <cellStyle name="20% - Accent1 6 3" xfId="1830" xr:uid="{00000000-0005-0000-0000-000082010000}"/>
    <cellStyle name="20% - Accent1 6 3 2" xfId="4800" xr:uid="{2A904FD4-BFCD-4E97-A748-276DD4F6C6DC}"/>
    <cellStyle name="20% - Accent1 6 4" xfId="3356" xr:uid="{C262E80D-AD90-416A-8850-2097214DCBD1}"/>
    <cellStyle name="20% - Accent1 7" xfId="736" xr:uid="{00000000-0005-0000-0000-0000DC020000}"/>
    <cellStyle name="20% - Accent1 7 2" xfId="1458" xr:uid="{00000000-0005-0000-0000-0000DC020000}"/>
    <cellStyle name="20% - Accent1 7 2 2" xfId="2902" xr:uid="{00000000-0005-0000-0000-0000DC020000}"/>
    <cellStyle name="20% - Accent1 7 2 2 2" xfId="5872" xr:uid="{3C467EDB-A3AA-4905-8CC5-A493AC7197A2}"/>
    <cellStyle name="20% - Accent1 7 2 3" xfId="4428" xr:uid="{DA473906-5805-4A41-8547-6F0F3FFDDEB2}"/>
    <cellStyle name="20% - Accent1 7 3" xfId="2180" xr:uid="{00000000-0005-0000-0000-0000DC020000}"/>
    <cellStyle name="20% - Accent1 7 3 2" xfId="5150" xr:uid="{4E1BE6AB-C7B2-4EF2-ACD5-C4C3B751FE0C}"/>
    <cellStyle name="20% - Accent1 7 4" xfId="3706" xr:uid="{79E9F18B-C009-4302-8B78-D341CE282D68}"/>
    <cellStyle name="20% - Accent1 8" xfId="760" xr:uid="{00000000-0005-0000-0000-0000F8020000}"/>
    <cellStyle name="20% - Accent1 8 2" xfId="2204" xr:uid="{00000000-0005-0000-0000-0000F8020000}"/>
    <cellStyle name="20% - Accent1 8 2 2" xfId="5174" xr:uid="{6931800D-7B77-4628-A68A-C17C2696D244}"/>
    <cellStyle name="20% - Accent1 8 3" xfId="3730" xr:uid="{ADEE8831-993C-41D1-860E-BF7F013D4F03}"/>
    <cellStyle name="20% - Accent1 9" xfId="1482" xr:uid="{00000000-0005-0000-0000-0000C8050000}"/>
    <cellStyle name="20% - Accent1 9 2" xfId="4452" xr:uid="{61801825-BDB9-4949-A047-E8AE7B6C08DC}"/>
    <cellStyle name="20% - Accent2" xfId="37" builtinId="34" customBuiltin="1"/>
    <cellStyle name="20% - Accent2 10" xfId="2929" xr:uid="{00000000-0005-0000-0000-00006F0B0000}"/>
    <cellStyle name="20% - Accent2 10 2" xfId="5899" xr:uid="{74DA737A-AE32-4EC2-A0AD-D46929AD2941}"/>
    <cellStyle name="20% - Accent2 11" xfId="2962" xr:uid="{E8D76831-CFB1-4658-8A90-0E4CD3943FD5}"/>
    <cellStyle name="20% - Accent2 11 2" xfId="5932" xr:uid="{BF1A0302-936A-46CE-A375-10741B95A51A}"/>
    <cellStyle name="20% - Accent2 12" xfId="2983" xr:uid="{588DE45A-3954-40D0-8ABA-050E81058B53}"/>
    <cellStyle name="20% - Accent2 12 2" xfId="5953" xr:uid="{80EDA2C6-AF23-47EF-A782-B75031AD1F76}"/>
    <cellStyle name="20% - Accent2 13" xfId="3010" xr:uid="{81DC8487-B2E2-4599-A8B6-7B301CD10D66}"/>
    <cellStyle name="20% - Accent2 14" xfId="5976" xr:uid="{A87A5DD2-4EEF-4A6A-8F68-8E806FD010D0}"/>
    <cellStyle name="20% - Accent2 15" xfId="5997" xr:uid="{AEFD115D-DE2A-4701-AF77-793CC7E95D93}"/>
    <cellStyle name="20% - Accent2 2" xfId="72" xr:uid="{00000000-0005-0000-0000-000044000000}"/>
    <cellStyle name="20% - Accent2 2 2" xfId="130" xr:uid="{00000000-0005-0000-0000-000044000000}"/>
    <cellStyle name="20% - Accent2 2 2 2" xfId="246" xr:uid="{00000000-0005-0000-0000-000044000000}"/>
    <cellStyle name="20% - Accent2 2 2 2 2" xfId="594" xr:uid="{00000000-0005-0000-0000-000044000000}"/>
    <cellStyle name="20% - Accent2 2 2 2 2 2" xfId="1316" xr:uid="{00000000-0005-0000-0000-000044000000}"/>
    <cellStyle name="20% - Accent2 2 2 2 2 2 2" xfId="2760" xr:uid="{00000000-0005-0000-0000-000044000000}"/>
    <cellStyle name="20% - Accent2 2 2 2 2 2 2 2" xfId="5730" xr:uid="{AD89DD57-E446-457D-B7E5-CD787F322246}"/>
    <cellStyle name="20% - Accent2 2 2 2 2 2 3" xfId="4286" xr:uid="{E66336AE-1E9B-4ADE-9AC8-0254D2357A07}"/>
    <cellStyle name="20% - Accent2 2 2 2 2 3" xfId="2038" xr:uid="{00000000-0005-0000-0000-000044000000}"/>
    <cellStyle name="20% - Accent2 2 2 2 2 3 2" xfId="5008" xr:uid="{C02CD6EF-1981-4E54-8764-BF3EEF1DAA82}"/>
    <cellStyle name="20% - Accent2 2 2 2 2 4" xfId="3564" xr:uid="{72B04735-ED44-44C0-87CA-5A4DB82B1422}"/>
    <cellStyle name="20% - Accent2 2 2 2 3" xfId="968" xr:uid="{00000000-0005-0000-0000-000044000000}"/>
    <cellStyle name="20% - Accent2 2 2 2 3 2" xfId="2412" xr:uid="{00000000-0005-0000-0000-000044000000}"/>
    <cellStyle name="20% - Accent2 2 2 2 3 2 2" xfId="5382" xr:uid="{B27D7D4E-121F-4298-B00D-BB2CB02F6A2A}"/>
    <cellStyle name="20% - Accent2 2 2 2 3 3" xfId="3938" xr:uid="{6EC482F4-2B1D-482D-B917-0E5EA22DA241}"/>
    <cellStyle name="20% - Accent2 2 2 2 4" xfId="1690" xr:uid="{00000000-0005-0000-0000-000044000000}"/>
    <cellStyle name="20% - Accent2 2 2 2 4 2" xfId="4660" xr:uid="{247438BD-3713-4248-9544-8C4C419ED345}"/>
    <cellStyle name="20% - Accent2 2 2 2 5" xfId="3216" xr:uid="{3E2D3851-E7EB-4DDA-8D3C-50115E541920}"/>
    <cellStyle name="20% - Accent2 2 2 3" xfId="362" xr:uid="{00000000-0005-0000-0000-000044000000}"/>
    <cellStyle name="20% - Accent2 2 2 3 2" xfId="710" xr:uid="{00000000-0005-0000-0000-000044000000}"/>
    <cellStyle name="20% - Accent2 2 2 3 2 2" xfId="1432" xr:uid="{00000000-0005-0000-0000-000044000000}"/>
    <cellStyle name="20% - Accent2 2 2 3 2 2 2" xfId="2876" xr:uid="{00000000-0005-0000-0000-000044000000}"/>
    <cellStyle name="20% - Accent2 2 2 3 2 2 2 2" xfId="5846" xr:uid="{1A41AFF6-D016-406A-90CC-9EB14A90FF43}"/>
    <cellStyle name="20% - Accent2 2 2 3 2 2 3" xfId="4402" xr:uid="{785849DC-4295-49F6-B5FF-B18F5E6B4037}"/>
    <cellStyle name="20% - Accent2 2 2 3 2 3" xfId="2154" xr:uid="{00000000-0005-0000-0000-000044000000}"/>
    <cellStyle name="20% - Accent2 2 2 3 2 3 2" xfId="5124" xr:uid="{2F2B816D-D05E-4917-9707-3E86B074FC34}"/>
    <cellStyle name="20% - Accent2 2 2 3 2 4" xfId="3680" xr:uid="{37D6ACAA-8ACB-4F9E-B6B0-C7955B1D1FA8}"/>
    <cellStyle name="20% - Accent2 2 2 3 3" xfId="1084" xr:uid="{00000000-0005-0000-0000-000044000000}"/>
    <cellStyle name="20% - Accent2 2 2 3 3 2" xfId="2528" xr:uid="{00000000-0005-0000-0000-000044000000}"/>
    <cellStyle name="20% - Accent2 2 2 3 3 2 2" xfId="5498" xr:uid="{524C55A5-AFFC-4D54-BABA-48A3C53161E4}"/>
    <cellStyle name="20% - Accent2 2 2 3 3 3" xfId="4054" xr:uid="{AF36FA93-4A58-4329-B7AE-7D9C7BC0D899}"/>
    <cellStyle name="20% - Accent2 2 2 3 4" xfId="1806" xr:uid="{00000000-0005-0000-0000-000044000000}"/>
    <cellStyle name="20% - Accent2 2 2 3 4 2" xfId="4776" xr:uid="{735BC191-DFCD-4BE2-AF72-0A93CFF6A1F7}"/>
    <cellStyle name="20% - Accent2 2 2 3 5" xfId="3332" xr:uid="{D4A19513-7AA3-457D-A22A-F1F5F0C811FC}"/>
    <cellStyle name="20% - Accent2 2 2 4" xfId="478" xr:uid="{00000000-0005-0000-0000-000044000000}"/>
    <cellStyle name="20% - Accent2 2 2 4 2" xfId="1200" xr:uid="{00000000-0005-0000-0000-000044000000}"/>
    <cellStyle name="20% - Accent2 2 2 4 2 2" xfId="2644" xr:uid="{00000000-0005-0000-0000-000044000000}"/>
    <cellStyle name="20% - Accent2 2 2 4 2 2 2" xfId="5614" xr:uid="{16B8485F-0AB0-435B-9777-B03B0C9DD1CE}"/>
    <cellStyle name="20% - Accent2 2 2 4 2 3" xfId="4170" xr:uid="{3B22D0E0-89BA-4D19-9BDF-9E7CBBEA710B}"/>
    <cellStyle name="20% - Accent2 2 2 4 3" xfId="1922" xr:uid="{00000000-0005-0000-0000-000044000000}"/>
    <cellStyle name="20% - Accent2 2 2 4 3 2" xfId="4892" xr:uid="{14293809-D3F8-4841-894F-05AE2EC487B8}"/>
    <cellStyle name="20% - Accent2 2 2 4 4" xfId="3448" xr:uid="{DFC3075F-BDB2-48E0-9A6E-5F25562C7FBB}"/>
    <cellStyle name="20% - Accent2 2 2 5" xfId="852" xr:uid="{00000000-0005-0000-0000-000044000000}"/>
    <cellStyle name="20% - Accent2 2 2 5 2" xfId="2296" xr:uid="{00000000-0005-0000-0000-000044000000}"/>
    <cellStyle name="20% - Accent2 2 2 5 2 2" xfId="5266" xr:uid="{E1857973-8A6A-45A3-A470-35DA2EA6CFBC}"/>
    <cellStyle name="20% - Accent2 2 2 5 3" xfId="3822" xr:uid="{D99448CA-5767-4C4B-8CE9-01C6DBA0D8DF}"/>
    <cellStyle name="20% - Accent2 2 2 6" xfId="1574" xr:uid="{00000000-0005-0000-0000-000044000000}"/>
    <cellStyle name="20% - Accent2 2 2 6 2" xfId="4544" xr:uid="{C5F68EFB-C9EB-4379-9E96-D8EAA94823BC}"/>
    <cellStyle name="20% - Accent2 2 2 7" xfId="3100" xr:uid="{3708182C-3191-4F85-BBF1-F61B351B9209}"/>
    <cellStyle name="20% - Accent2 2 3" xfId="188" xr:uid="{00000000-0005-0000-0000-000044000000}"/>
    <cellStyle name="20% - Accent2 2 3 2" xfId="536" xr:uid="{00000000-0005-0000-0000-000044000000}"/>
    <cellStyle name="20% - Accent2 2 3 2 2" xfId="1258" xr:uid="{00000000-0005-0000-0000-000044000000}"/>
    <cellStyle name="20% - Accent2 2 3 2 2 2" xfId="2702" xr:uid="{00000000-0005-0000-0000-000044000000}"/>
    <cellStyle name="20% - Accent2 2 3 2 2 2 2" xfId="5672" xr:uid="{D6062751-4FFB-427E-ABE5-C20FE1B299CE}"/>
    <cellStyle name="20% - Accent2 2 3 2 2 3" xfId="4228" xr:uid="{FB714D51-FA59-4FEF-9F49-F0667B51CCFC}"/>
    <cellStyle name="20% - Accent2 2 3 2 3" xfId="1980" xr:uid="{00000000-0005-0000-0000-000044000000}"/>
    <cellStyle name="20% - Accent2 2 3 2 3 2" xfId="4950" xr:uid="{48A3E376-A9C7-452D-9F81-5BD655604733}"/>
    <cellStyle name="20% - Accent2 2 3 2 4" xfId="3506" xr:uid="{A8613CEE-58F8-4E2D-8756-B79696068A71}"/>
    <cellStyle name="20% - Accent2 2 3 3" xfId="910" xr:uid="{00000000-0005-0000-0000-000044000000}"/>
    <cellStyle name="20% - Accent2 2 3 3 2" xfId="2354" xr:uid="{00000000-0005-0000-0000-000044000000}"/>
    <cellStyle name="20% - Accent2 2 3 3 2 2" xfId="5324" xr:uid="{6811F4E2-5301-4E73-BB0F-573D7B1853CD}"/>
    <cellStyle name="20% - Accent2 2 3 3 3" xfId="3880" xr:uid="{87160D6D-97FF-4805-96CE-68A8845C282A}"/>
    <cellStyle name="20% - Accent2 2 3 4" xfId="1632" xr:uid="{00000000-0005-0000-0000-000044000000}"/>
    <cellStyle name="20% - Accent2 2 3 4 2" xfId="4602" xr:uid="{5211E689-9B02-4CA7-BCEA-97A68070DDE0}"/>
    <cellStyle name="20% - Accent2 2 3 5" xfId="3158" xr:uid="{7051B4AC-43C9-4B12-AABA-70F9B7C3A140}"/>
    <cellStyle name="20% - Accent2 2 4" xfId="304" xr:uid="{00000000-0005-0000-0000-000044000000}"/>
    <cellStyle name="20% - Accent2 2 4 2" xfId="652" xr:uid="{00000000-0005-0000-0000-000044000000}"/>
    <cellStyle name="20% - Accent2 2 4 2 2" xfId="1374" xr:uid="{00000000-0005-0000-0000-000044000000}"/>
    <cellStyle name="20% - Accent2 2 4 2 2 2" xfId="2818" xr:uid="{00000000-0005-0000-0000-000044000000}"/>
    <cellStyle name="20% - Accent2 2 4 2 2 2 2" xfId="5788" xr:uid="{BA90AC61-4C70-4B86-91D0-942777F34779}"/>
    <cellStyle name="20% - Accent2 2 4 2 2 3" xfId="4344" xr:uid="{8E3B6184-8B34-4881-88A0-88CCFD377DAD}"/>
    <cellStyle name="20% - Accent2 2 4 2 3" xfId="2096" xr:uid="{00000000-0005-0000-0000-000044000000}"/>
    <cellStyle name="20% - Accent2 2 4 2 3 2" xfId="5066" xr:uid="{907151AC-E28A-44E8-B5BB-0CBBBF48F185}"/>
    <cellStyle name="20% - Accent2 2 4 2 4" xfId="3622" xr:uid="{E0C33CDC-5531-44E2-958A-291D020DB66E}"/>
    <cellStyle name="20% - Accent2 2 4 3" xfId="1026" xr:uid="{00000000-0005-0000-0000-000044000000}"/>
    <cellStyle name="20% - Accent2 2 4 3 2" xfId="2470" xr:uid="{00000000-0005-0000-0000-000044000000}"/>
    <cellStyle name="20% - Accent2 2 4 3 2 2" xfId="5440" xr:uid="{80EF46B8-75E8-49DA-8041-69EA5B76A99B}"/>
    <cellStyle name="20% - Accent2 2 4 3 3" xfId="3996" xr:uid="{C1001783-E3D4-4118-81C4-A25ED08A420C}"/>
    <cellStyle name="20% - Accent2 2 4 4" xfId="1748" xr:uid="{00000000-0005-0000-0000-000044000000}"/>
    <cellStyle name="20% - Accent2 2 4 4 2" xfId="4718" xr:uid="{5D7745E5-E9DE-439F-A803-C69640D619CE}"/>
    <cellStyle name="20% - Accent2 2 4 5" xfId="3274" xr:uid="{3ED24C33-03B7-47DE-A50A-A8614DDAA89D}"/>
    <cellStyle name="20% - Accent2 2 5" xfId="420" xr:uid="{00000000-0005-0000-0000-000044000000}"/>
    <cellStyle name="20% - Accent2 2 5 2" xfId="1142" xr:uid="{00000000-0005-0000-0000-000044000000}"/>
    <cellStyle name="20% - Accent2 2 5 2 2" xfId="2586" xr:uid="{00000000-0005-0000-0000-000044000000}"/>
    <cellStyle name="20% - Accent2 2 5 2 2 2" xfId="5556" xr:uid="{8D1A5EDA-1713-4998-BD21-FFD1B060376B}"/>
    <cellStyle name="20% - Accent2 2 5 2 3" xfId="4112" xr:uid="{F612F123-5765-4ACB-B3FC-2E61CCDB6D35}"/>
    <cellStyle name="20% - Accent2 2 5 3" xfId="1864" xr:uid="{00000000-0005-0000-0000-000044000000}"/>
    <cellStyle name="20% - Accent2 2 5 3 2" xfId="4834" xr:uid="{91184B45-F927-4380-A0A6-DB5D9ED02F0F}"/>
    <cellStyle name="20% - Accent2 2 5 4" xfId="3390" xr:uid="{49E7BD13-8C26-4CA7-957A-A78AF42B9E30}"/>
    <cellStyle name="20% - Accent2 2 6" xfId="794" xr:uid="{00000000-0005-0000-0000-000044000000}"/>
    <cellStyle name="20% - Accent2 2 6 2" xfId="2238" xr:uid="{00000000-0005-0000-0000-000044000000}"/>
    <cellStyle name="20% - Accent2 2 6 2 2" xfId="5208" xr:uid="{2352E923-6BA7-42D7-9E15-30D6CAB8B631}"/>
    <cellStyle name="20% - Accent2 2 6 3" xfId="3764" xr:uid="{1E6F768D-1273-4DAF-BE9C-0BF6BF4F549D}"/>
    <cellStyle name="20% - Accent2 2 7" xfId="1516" xr:uid="{00000000-0005-0000-0000-000044000000}"/>
    <cellStyle name="20% - Accent2 2 7 2" xfId="4486" xr:uid="{E6EA8DAE-4F0C-467F-871A-AB8B6FC0E32D}"/>
    <cellStyle name="20% - Accent2 2 8" xfId="3042" xr:uid="{95A469A3-B0D3-47BE-A7F2-E3D34B81BB7D}"/>
    <cellStyle name="20% - Accent2 3" xfId="99" xr:uid="{00000000-0005-0000-0000-000060000000}"/>
    <cellStyle name="20% - Accent2 3 2" xfId="215" xr:uid="{00000000-0005-0000-0000-000060000000}"/>
    <cellStyle name="20% - Accent2 3 2 2" xfId="563" xr:uid="{00000000-0005-0000-0000-000060000000}"/>
    <cellStyle name="20% - Accent2 3 2 2 2" xfId="1285" xr:uid="{00000000-0005-0000-0000-000060000000}"/>
    <cellStyle name="20% - Accent2 3 2 2 2 2" xfId="2729" xr:uid="{00000000-0005-0000-0000-000060000000}"/>
    <cellStyle name="20% - Accent2 3 2 2 2 2 2" xfId="5699" xr:uid="{F1FFCEA8-8A50-44F9-A4DB-36A5AE9CB1D0}"/>
    <cellStyle name="20% - Accent2 3 2 2 2 3" xfId="4255" xr:uid="{EA2C4476-38C2-449E-849E-A0E18CBD357B}"/>
    <cellStyle name="20% - Accent2 3 2 2 3" xfId="2007" xr:uid="{00000000-0005-0000-0000-000060000000}"/>
    <cellStyle name="20% - Accent2 3 2 2 3 2" xfId="4977" xr:uid="{BEFDC520-21FE-4C67-ADD5-BF175D24FB41}"/>
    <cellStyle name="20% - Accent2 3 2 2 4" xfId="3533" xr:uid="{068D0EE5-D581-455E-BFC4-F8A2A18C2CEA}"/>
    <cellStyle name="20% - Accent2 3 2 3" xfId="937" xr:uid="{00000000-0005-0000-0000-000060000000}"/>
    <cellStyle name="20% - Accent2 3 2 3 2" xfId="2381" xr:uid="{00000000-0005-0000-0000-000060000000}"/>
    <cellStyle name="20% - Accent2 3 2 3 2 2" xfId="5351" xr:uid="{16902206-3ECF-4C2D-9A59-9235F65C3377}"/>
    <cellStyle name="20% - Accent2 3 2 3 3" xfId="3907" xr:uid="{BE705CCA-B2F6-4D86-AA9F-E3C24D07C749}"/>
    <cellStyle name="20% - Accent2 3 2 4" xfId="1659" xr:uid="{00000000-0005-0000-0000-000060000000}"/>
    <cellStyle name="20% - Accent2 3 2 4 2" xfId="4629" xr:uid="{A81DF07A-5901-493B-AD2E-C06FAB851DA9}"/>
    <cellStyle name="20% - Accent2 3 2 5" xfId="3185" xr:uid="{472DEFB1-84E1-491C-A33E-964B6A928631}"/>
    <cellStyle name="20% - Accent2 3 3" xfId="331" xr:uid="{00000000-0005-0000-0000-000060000000}"/>
    <cellStyle name="20% - Accent2 3 3 2" xfId="679" xr:uid="{00000000-0005-0000-0000-000060000000}"/>
    <cellStyle name="20% - Accent2 3 3 2 2" xfId="1401" xr:uid="{00000000-0005-0000-0000-000060000000}"/>
    <cellStyle name="20% - Accent2 3 3 2 2 2" xfId="2845" xr:uid="{00000000-0005-0000-0000-000060000000}"/>
    <cellStyle name="20% - Accent2 3 3 2 2 2 2" xfId="5815" xr:uid="{95442C5F-AD21-40B3-9790-1E7903679601}"/>
    <cellStyle name="20% - Accent2 3 3 2 2 3" xfId="4371" xr:uid="{D26BA284-5D31-49E1-B457-C66AF18E4493}"/>
    <cellStyle name="20% - Accent2 3 3 2 3" xfId="2123" xr:uid="{00000000-0005-0000-0000-000060000000}"/>
    <cellStyle name="20% - Accent2 3 3 2 3 2" xfId="5093" xr:uid="{E7E21F8A-B199-47E5-A601-AAB7B1ABD75B}"/>
    <cellStyle name="20% - Accent2 3 3 2 4" xfId="3649" xr:uid="{0C9D941B-F2AC-4221-A179-6ED4A0BCAB8E}"/>
    <cellStyle name="20% - Accent2 3 3 3" xfId="1053" xr:uid="{00000000-0005-0000-0000-000060000000}"/>
    <cellStyle name="20% - Accent2 3 3 3 2" xfId="2497" xr:uid="{00000000-0005-0000-0000-000060000000}"/>
    <cellStyle name="20% - Accent2 3 3 3 2 2" xfId="5467" xr:uid="{B7CCBF39-3230-42A7-ABD5-B370AB882C40}"/>
    <cellStyle name="20% - Accent2 3 3 3 3" xfId="4023" xr:uid="{DABD12CA-28A7-4823-A579-29CF7C67C2B5}"/>
    <cellStyle name="20% - Accent2 3 3 4" xfId="1775" xr:uid="{00000000-0005-0000-0000-000060000000}"/>
    <cellStyle name="20% - Accent2 3 3 4 2" xfId="4745" xr:uid="{829C20F9-A188-4B21-8A65-54412C50FF56}"/>
    <cellStyle name="20% - Accent2 3 3 5" xfId="3301" xr:uid="{96BAC896-66CC-429D-91AF-4C3D3872E559}"/>
    <cellStyle name="20% - Accent2 3 4" xfId="447" xr:uid="{00000000-0005-0000-0000-000060000000}"/>
    <cellStyle name="20% - Accent2 3 4 2" xfId="1169" xr:uid="{00000000-0005-0000-0000-000060000000}"/>
    <cellStyle name="20% - Accent2 3 4 2 2" xfId="2613" xr:uid="{00000000-0005-0000-0000-000060000000}"/>
    <cellStyle name="20% - Accent2 3 4 2 2 2" xfId="5583" xr:uid="{E1B09EA0-2A3C-4BB0-BEC7-CD29375BB96F}"/>
    <cellStyle name="20% - Accent2 3 4 2 3" xfId="4139" xr:uid="{7B875C1C-2866-4EB8-9C0B-784A8D7D6B34}"/>
    <cellStyle name="20% - Accent2 3 4 3" xfId="1891" xr:uid="{00000000-0005-0000-0000-000060000000}"/>
    <cellStyle name="20% - Accent2 3 4 3 2" xfId="4861" xr:uid="{9D75E003-E8CE-46A7-A51E-E8F9811B7853}"/>
    <cellStyle name="20% - Accent2 3 4 4" xfId="3417" xr:uid="{501C155D-48D0-4E42-8D12-9A612447CB05}"/>
    <cellStyle name="20% - Accent2 3 5" xfId="821" xr:uid="{00000000-0005-0000-0000-000060000000}"/>
    <cellStyle name="20% - Accent2 3 5 2" xfId="2265" xr:uid="{00000000-0005-0000-0000-000060000000}"/>
    <cellStyle name="20% - Accent2 3 5 2 2" xfId="5235" xr:uid="{88E79608-9C89-4A1E-8635-F81D52924BA2}"/>
    <cellStyle name="20% - Accent2 3 5 3" xfId="3791" xr:uid="{F9F39C3A-7787-4470-B167-3030E08FCD52}"/>
    <cellStyle name="20% - Accent2 3 6" xfId="1543" xr:uid="{00000000-0005-0000-0000-000060000000}"/>
    <cellStyle name="20% - Accent2 3 6 2" xfId="4513" xr:uid="{3773389D-0DFB-4D77-9B05-25A3AB22CE6F}"/>
    <cellStyle name="20% - Accent2 3 7" xfId="3069" xr:uid="{89E455B5-FCEC-4373-BA99-B11B161EC35A}"/>
    <cellStyle name="20% - Accent2 4" xfId="157" xr:uid="{00000000-0005-0000-0000-00009C000000}"/>
    <cellStyle name="20% - Accent2 4 2" xfId="505" xr:uid="{00000000-0005-0000-0000-00009C000000}"/>
    <cellStyle name="20% - Accent2 4 2 2" xfId="1227" xr:uid="{00000000-0005-0000-0000-00009C000000}"/>
    <cellStyle name="20% - Accent2 4 2 2 2" xfId="2671" xr:uid="{00000000-0005-0000-0000-00009C000000}"/>
    <cellStyle name="20% - Accent2 4 2 2 2 2" xfId="5641" xr:uid="{3977FCFC-DFD6-443D-886E-D3F980769946}"/>
    <cellStyle name="20% - Accent2 4 2 2 3" xfId="4197" xr:uid="{33C8DE57-C357-4C0E-B641-60AABBAF727D}"/>
    <cellStyle name="20% - Accent2 4 2 3" xfId="1949" xr:uid="{00000000-0005-0000-0000-00009C000000}"/>
    <cellStyle name="20% - Accent2 4 2 3 2" xfId="4919" xr:uid="{E6AE0168-F09B-4FED-967F-4697E630DA6F}"/>
    <cellStyle name="20% - Accent2 4 2 4" xfId="3475" xr:uid="{F12FE1F0-FB4F-4384-88A3-68B232BA445C}"/>
    <cellStyle name="20% - Accent2 4 3" xfId="879" xr:uid="{00000000-0005-0000-0000-00009C000000}"/>
    <cellStyle name="20% - Accent2 4 3 2" xfId="2323" xr:uid="{00000000-0005-0000-0000-00009C000000}"/>
    <cellStyle name="20% - Accent2 4 3 2 2" xfId="5293" xr:uid="{24B35182-C336-4B0C-8C4F-41B62C1C5A23}"/>
    <cellStyle name="20% - Accent2 4 3 3" xfId="3849" xr:uid="{FB3EABFC-C36E-4AF2-9ECF-7BCB391134E7}"/>
    <cellStyle name="20% - Accent2 4 4" xfId="1601" xr:uid="{00000000-0005-0000-0000-00009C000000}"/>
    <cellStyle name="20% - Accent2 4 4 2" xfId="4571" xr:uid="{55C48969-135E-4853-9DA7-1A4E8E2BE2DA}"/>
    <cellStyle name="20% - Accent2 4 5" xfId="3127" xr:uid="{C4FEE976-DBAE-49C6-A69F-633A8C8532E2}"/>
    <cellStyle name="20% - Accent2 5" xfId="273" xr:uid="{00000000-0005-0000-0000-000010010000}"/>
    <cellStyle name="20% - Accent2 5 2" xfId="621" xr:uid="{00000000-0005-0000-0000-000010010000}"/>
    <cellStyle name="20% - Accent2 5 2 2" xfId="1343" xr:uid="{00000000-0005-0000-0000-000010010000}"/>
    <cellStyle name="20% - Accent2 5 2 2 2" xfId="2787" xr:uid="{00000000-0005-0000-0000-000010010000}"/>
    <cellStyle name="20% - Accent2 5 2 2 2 2" xfId="5757" xr:uid="{27FD6EEA-4EFE-4E59-AC22-CCEBE3114048}"/>
    <cellStyle name="20% - Accent2 5 2 2 3" xfId="4313" xr:uid="{D58A301F-EEC9-4A26-A2B3-30125161FE93}"/>
    <cellStyle name="20% - Accent2 5 2 3" xfId="2065" xr:uid="{00000000-0005-0000-0000-000010010000}"/>
    <cellStyle name="20% - Accent2 5 2 3 2" xfId="5035" xr:uid="{A06A95B8-A9C9-4B2C-B086-2B5D9096986E}"/>
    <cellStyle name="20% - Accent2 5 2 4" xfId="3591" xr:uid="{58E2A265-7024-4EE2-8DD8-2DB4DEB84519}"/>
    <cellStyle name="20% - Accent2 5 3" xfId="995" xr:uid="{00000000-0005-0000-0000-000010010000}"/>
    <cellStyle name="20% - Accent2 5 3 2" xfId="2439" xr:uid="{00000000-0005-0000-0000-000010010000}"/>
    <cellStyle name="20% - Accent2 5 3 2 2" xfId="5409" xr:uid="{290D4546-BBD5-4F66-81AE-A484ACE615FE}"/>
    <cellStyle name="20% - Accent2 5 3 3" xfId="3965" xr:uid="{3A657480-A16A-4C97-82FA-B4A142F3C9A2}"/>
    <cellStyle name="20% - Accent2 5 4" xfId="1717" xr:uid="{00000000-0005-0000-0000-000010010000}"/>
    <cellStyle name="20% - Accent2 5 4 2" xfId="4687" xr:uid="{9726FA8E-946B-4954-BB0C-6A4A9689A3DF}"/>
    <cellStyle name="20% - Accent2 5 5" xfId="3243" xr:uid="{288C4EC0-E829-4427-988A-76867E9386A3}"/>
    <cellStyle name="20% - Accent2 6" xfId="389" xr:uid="{00000000-0005-0000-0000-00008E010000}"/>
    <cellStyle name="20% - Accent2 6 2" xfId="1111" xr:uid="{00000000-0005-0000-0000-00008E010000}"/>
    <cellStyle name="20% - Accent2 6 2 2" xfId="2555" xr:uid="{00000000-0005-0000-0000-00008E010000}"/>
    <cellStyle name="20% - Accent2 6 2 2 2" xfId="5525" xr:uid="{FD10F168-1129-479B-A284-BAB8B5A612E9}"/>
    <cellStyle name="20% - Accent2 6 2 3" xfId="4081" xr:uid="{92E30345-B751-4A16-8A46-FF90DBC7033F}"/>
    <cellStyle name="20% - Accent2 6 3" xfId="1833" xr:uid="{00000000-0005-0000-0000-00008E010000}"/>
    <cellStyle name="20% - Accent2 6 3 2" xfId="4803" xr:uid="{2C4C62BB-ADDA-452E-959C-332AD1A71FCD}"/>
    <cellStyle name="20% - Accent2 6 4" xfId="3359" xr:uid="{250968D0-79B8-47DA-8864-1F0DA48B0E21}"/>
    <cellStyle name="20% - Accent2 7" xfId="739" xr:uid="{00000000-0005-0000-0000-0000DD020000}"/>
    <cellStyle name="20% - Accent2 7 2" xfId="1461" xr:uid="{00000000-0005-0000-0000-0000DD020000}"/>
    <cellStyle name="20% - Accent2 7 2 2" xfId="2905" xr:uid="{00000000-0005-0000-0000-0000DD020000}"/>
    <cellStyle name="20% - Accent2 7 2 2 2" xfId="5875" xr:uid="{EAF63738-A2EE-4FA1-B735-34977683631F}"/>
    <cellStyle name="20% - Accent2 7 2 3" xfId="4431" xr:uid="{E3202BDA-708C-47DA-8DC7-4F6B950A83B6}"/>
    <cellStyle name="20% - Accent2 7 3" xfId="2183" xr:uid="{00000000-0005-0000-0000-0000DD020000}"/>
    <cellStyle name="20% - Accent2 7 3 2" xfId="5153" xr:uid="{3BCDD86C-7F31-47DE-A6FA-76442EDFE585}"/>
    <cellStyle name="20% - Accent2 7 4" xfId="3709" xr:uid="{B9F7E112-C9D6-4E63-B091-96577A78AA3E}"/>
    <cellStyle name="20% - Accent2 8" xfId="763" xr:uid="{00000000-0005-0000-0000-000011030000}"/>
    <cellStyle name="20% - Accent2 8 2" xfId="2207" xr:uid="{00000000-0005-0000-0000-000011030000}"/>
    <cellStyle name="20% - Accent2 8 2 2" xfId="5177" xr:uid="{B1B03E06-3E33-41DB-AF44-CDF8F8C52DE7}"/>
    <cellStyle name="20% - Accent2 8 3" xfId="3733" xr:uid="{4E44701A-9324-472E-A2C0-E8A0DF45DEF7}"/>
    <cellStyle name="20% - Accent2 9" xfId="1485" xr:uid="{00000000-0005-0000-0000-0000FA050000}"/>
    <cellStyle name="20% - Accent2 9 2" xfId="4455" xr:uid="{775240A5-A04D-4D7E-9942-6A6B8EDD8639}"/>
    <cellStyle name="20% - Accent3" xfId="41" builtinId="38" customBuiltin="1"/>
    <cellStyle name="20% - Accent3 10" xfId="2932" xr:uid="{00000000-0005-0000-0000-0000700B0000}"/>
    <cellStyle name="20% - Accent3 10 2" xfId="5902" xr:uid="{280304DB-3E95-4554-BFE5-7E209286DDE1}"/>
    <cellStyle name="20% - Accent3 11" xfId="2965" xr:uid="{69523347-F7C8-407E-AB54-8610D5E2FDDB}"/>
    <cellStyle name="20% - Accent3 11 2" xfId="5935" xr:uid="{2B951B6F-699A-4703-B249-5FD1E100FAEC}"/>
    <cellStyle name="20% - Accent3 12" xfId="2986" xr:uid="{FCB3DD10-D261-46C3-B0EC-8A526FC58AC1}"/>
    <cellStyle name="20% - Accent3 12 2" xfId="5956" xr:uid="{2207394B-13E6-4F65-8026-9F64AABA9FB6}"/>
    <cellStyle name="20% - Accent3 13" xfId="3013" xr:uid="{E2FA3DCC-010F-4437-9149-FF122EF60DFF}"/>
    <cellStyle name="20% - Accent3 14" xfId="5979" xr:uid="{96FDC72F-AB80-47AF-9C97-6347F5CBEC95}"/>
    <cellStyle name="20% - Accent3 15" xfId="6000" xr:uid="{53F19DE3-D2DC-4BDE-BA91-18223CC39AD1}"/>
    <cellStyle name="20% - Accent3 2" xfId="75" xr:uid="{00000000-0005-0000-0000-000045000000}"/>
    <cellStyle name="20% - Accent3 2 2" xfId="133" xr:uid="{00000000-0005-0000-0000-000045000000}"/>
    <cellStyle name="20% - Accent3 2 2 2" xfId="249" xr:uid="{00000000-0005-0000-0000-000045000000}"/>
    <cellStyle name="20% - Accent3 2 2 2 2" xfId="597" xr:uid="{00000000-0005-0000-0000-000045000000}"/>
    <cellStyle name="20% - Accent3 2 2 2 2 2" xfId="1319" xr:uid="{00000000-0005-0000-0000-000045000000}"/>
    <cellStyle name="20% - Accent3 2 2 2 2 2 2" xfId="2763" xr:uid="{00000000-0005-0000-0000-000045000000}"/>
    <cellStyle name="20% - Accent3 2 2 2 2 2 2 2" xfId="5733" xr:uid="{B9F37E3E-468B-4693-85AB-B80BA22E5BC8}"/>
    <cellStyle name="20% - Accent3 2 2 2 2 2 3" xfId="4289" xr:uid="{4CEC1F19-7375-464C-9701-5B2B5BC55777}"/>
    <cellStyle name="20% - Accent3 2 2 2 2 3" xfId="2041" xr:uid="{00000000-0005-0000-0000-000045000000}"/>
    <cellStyle name="20% - Accent3 2 2 2 2 3 2" xfId="5011" xr:uid="{1EDDA007-BDA9-4F23-8256-24594BB34A6A}"/>
    <cellStyle name="20% - Accent3 2 2 2 2 4" xfId="3567" xr:uid="{3F5CE908-5649-4F05-80A0-6F31A585119D}"/>
    <cellStyle name="20% - Accent3 2 2 2 3" xfId="971" xr:uid="{00000000-0005-0000-0000-000045000000}"/>
    <cellStyle name="20% - Accent3 2 2 2 3 2" xfId="2415" xr:uid="{00000000-0005-0000-0000-000045000000}"/>
    <cellStyle name="20% - Accent3 2 2 2 3 2 2" xfId="5385" xr:uid="{84FE7ACF-C634-4EC1-9F1D-85543ABA5ADC}"/>
    <cellStyle name="20% - Accent3 2 2 2 3 3" xfId="3941" xr:uid="{B2ADE95C-4EC9-4998-835D-E1F327126D51}"/>
    <cellStyle name="20% - Accent3 2 2 2 4" xfId="1693" xr:uid="{00000000-0005-0000-0000-000045000000}"/>
    <cellStyle name="20% - Accent3 2 2 2 4 2" xfId="4663" xr:uid="{A0CE66FD-6866-48BD-9466-BB18467E285B}"/>
    <cellStyle name="20% - Accent3 2 2 2 5" xfId="3219" xr:uid="{9492AFDE-3F15-40DA-9471-BAC4804FE7AA}"/>
    <cellStyle name="20% - Accent3 2 2 3" xfId="365" xr:uid="{00000000-0005-0000-0000-000045000000}"/>
    <cellStyle name="20% - Accent3 2 2 3 2" xfId="713" xr:uid="{00000000-0005-0000-0000-000045000000}"/>
    <cellStyle name="20% - Accent3 2 2 3 2 2" xfId="1435" xr:uid="{00000000-0005-0000-0000-000045000000}"/>
    <cellStyle name="20% - Accent3 2 2 3 2 2 2" xfId="2879" xr:uid="{00000000-0005-0000-0000-000045000000}"/>
    <cellStyle name="20% - Accent3 2 2 3 2 2 2 2" xfId="5849" xr:uid="{463AA1D1-3509-48A3-9F97-A4FBE5647AE5}"/>
    <cellStyle name="20% - Accent3 2 2 3 2 2 3" xfId="4405" xr:uid="{48CD248A-C3AE-42BD-B15C-335776865F49}"/>
    <cellStyle name="20% - Accent3 2 2 3 2 3" xfId="2157" xr:uid="{00000000-0005-0000-0000-000045000000}"/>
    <cellStyle name="20% - Accent3 2 2 3 2 3 2" xfId="5127" xr:uid="{EF4B6666-717C-4C91-9E93-9F27CEE194CF}"/>
    <cellStyle name="20% - Accent3 2 2 3 2 4" xfId="3683" xr:uid="{6B3E2B43-D27B-47C1-A1FE-0C9650155FD5}"/>
    <cellStyle name="20% - Accent3 2 2 3 3" xfId="1087" xr:uid="{00000000-0005-0000-0000-000045000000}"/>
    <cellStyle name="20% - Accent3 2 2 3 3 2" xfId="2531" xr:uid="{00000000-0005-0000-0000-000045000000}"/>
    <cellStyle name="20% - Accent3 2 2 3 3 2 2" xfId="5501" xr:uid="{BAA1D56C-145A-4E29-86D5-33B8270D0A62}"/>
    <cellStyle name="20% - Accent3 2 2 3 3 3" xfId="4057" xr:uid="{CE5BA9A6-0B7D-429B-B3BF-E44A4E17CEEC}"/>
    <cellStyle name="20% - Accent3 2 2 3 4" xfId="1809" xr:uid="{00000000-0005-0000-0000-000045000000}"/>
    <cellStyle name="20% - Accent3 2 2 3 4 2" xfId="4779" xr:uid="{2C861055-7F81-460B-BB95-22068B33CE04}"/>
    <cellStyle name="20% - Accent3 2 2 3 5" xfId="3335" xr:uid="{C104AA80-E9AE-466F-B870-1241DD005FBB}"/>
    <cellStyle name="20% - Accent3 2 2 4" xfId="481" xr:uid="{00000000-0005-0000-0000-000045000000}"/>
    <cellStyle name="20% - Accent3 2 2 4 2" xfId="1203" xr:uid="{00000000-0005-0000-0000-000045000000}"/>
    <cellStyle name="20% - Accent3 2 2 4 2 2" xfId="2647" xr:uid="{00000000-0005-0000-0000-000045000000}"/>
    <cellStyle name="20% - Accent3 2 2 4 2 2 2" xfId="5617" xr:uid="{116DDF1C-5C38-4A11-88A4-90D680B7C61D}"/>
    <cellStyle name="20% - Accent3 2 2 4 2 3" xfId="4173" xr:uid="{AABDC0CB-8BAD-4249-BA59-AF8436552640}"/>
    <cellStyle name="20% - Accent3 2 2 4 3" xfId="1925" xr:uid="{00000000-0005-0000-0000-000045000000}"/>
    <cellStyle name="20% - Accent3 2 2 4 3 2" xfId="4895" xr:uid="{2470FD6A-1F8E-4CD9-80AB-6C364617AEF1}"/>
    <cellStyle name="20% - Accent3 2 2 4 4" xfId="3451" xr:uid="{49EA92FC-92EA-4CB0-8D14-887CCB399917}"/>
    <cellStyle name="20% - Accent3 2 2 5" xfId="855" xr:uid="{00000000-0005-0000-0000-000045000000}"/>
    <cellStyle name="20% - Accent3 2 2 5 2" xfId="2299" xr:uid="{00000000-0005-0000-0000-000045000000}"/>
    <cellStyle name="20% - Accent3 2 2 5 2 2" xfId="5269" xr:uid="{641AAF19-9244-4C1E-B966-DF62D0BA3D1E}"/>
    <cellStyle name="20% - Accent3 2 2 5 3" xfId="3825" xr:uid="{5D13343E-D7D8-4BE4-8434-EFFD89CF5256}"/>
    <cellStyle name="20% - Accent3 2 2 6" xfId="1577" xr:uid="{00000000-0005-0000-0000-000045000000}"/>
    <cellStyle name="20% - Accent3 2 2 6 2" xfId="4547" xr:uid="{A48C6F9A-7D9E-4B63-9589-572A376CC046}"/>
    <cellStyle name="20% - Accent3 2 2 7" xfId="3103" xr:uid="{9CED8AEC-C960-4537-94FE-0736BC7C9698}"/>
    <cellStyle name="20% - Accent3 2 3" xfId="191" xr:uid="{00000000-0005-0000-0000-000045000000}"/>
    <cellStyle name="20% - Accent3 2 3 2" xfId="539" xr:uid="{00000000-0005-0000-0000-000045000000}"/>
    <cellStyle name="20% - Accent3 2 3 2 2" xfId="1261" xr:uid="{00000000-0005-0000-0000-000045000000}"/>
    <cellStyle name="20% - Accent3 2 3 2 2 2" xfId="2705" xr:uid="{00000000-0005-0000-0000-000045000000}"/>
    <cellStyle name="20% - Accent3 2 3 2 2 2 2" xfId="5675" xr:uid="{859D4724-8413-4481-9695-2B1E7C068FFA}"/>
    <cellStyle name="20% - Accent3 2 3 2 2 3" xfId="4231" xr:uid="{CC4134F6-69E1-4EEC-92DC-9E6A70B5C99D}"/>
    <cellStyle name="20% - Accent3 2 3 2 3" xfId="1983" xr:uid="{00000000-0005-0000-0000-000045000000}"/>
    <cellStyle name="20% - Accent3 2 3 2 3 2" xfId="4953" xr:uid="{86477934-852C-407C-BC7B-914F86C05176}"/>
    <cellStyle name="20% - Accent3 2 3 2 4" xfId="3509" xr:uid="{E3D7EDD5-8904-47F8-B056-78C6747B2A5E}"/>
    <cellStyle name="20% - Accent3 2 3 3" xfId="913" xr:uid="{00000000-0005-0000-0000-000045000000}"/>
    <cellStyle name="20% - Accent3 2 3 3 2" xfId="2357" xr:uid="{00000000-0005-0000-0000-000045000000}"/>
    <cellStyle name="20% - Accent3 2 3 3 2 2" xfId="5327" xr:uid="{E1C5E6A0-EAEF-4C3C-B86A-C4771D9C0A8A}"/>
    <cellStyle name="20% - Accent3 2 3 3 3" xfId="3883" xr:uid="{4E133952-4F51-455F-81E0-950AD4CF9771}"/>
    <cellStyle name="20% - Accent3 2 3 4" xfId="1635" xr:uid="{00000000-0005-0000-0000-000045000000}"/>
    <cellStyle name="20% - Accent3 2 3 4 2" xfId="4605" xr:uid="{1843EB67-D66A-48BE-B3DA-9B370EBF38E7}"/>
    <cellStyle name="20% - Accent3 2 3 5" xfId="3161" xr:uid="{FCCE2A5C-A8C7-4D19-9C69-CB0905EA283F}"/>
    <cellStyle name="20% - Accent3 2 4" xfId="307" xr:uid="{00000000-0005-0000-0000-000045000000}"/>
    <cellStyle name="20% - Accent3 2 4 2" xfId="655" xr:uid="{00000000-0005-0000-0000-000045000000}"/>
    <cellStyle name="20% - Accent3 2 4 2 2" xfId="1377" xr:uid="{00000000-0005-0000-0000-000045000000}"/>
    <cellStyle name="20% - Accent3 2 4 2 2 2" xfId="2821" xr:uid="{00000000-0005-0000-0000-000045000000}"/>
    <cellStyle name="20% - Accent3 2 4 2 2 2 2" xfId="5791" xr:uid="{D6C007A7-47A0-4827-AF1B-EA13D0420FEA}"/>
    <cellStyle name="20% - Accent3 2 4 2 2 3" xfId="4347" xr:uid="{A9DC1F78-1A6C-46FF-A085-C6923AD821F4}"/>
    <cellStyle name="20% - Accent3 2 4 2 3" xfId="2099" xr:uid="{00000000-0005-0000-0000-000045000000}"/>
    <cellStyle name="20% - Accent3 2 4 2 3 2" xfId="5069" xr:uid="{0C81D07F-B16A-4A3C-BC55-5C2D0762BCCF}"/>
    <cellStyle name="20% - Accent3 2 4 2 4" xfId="3625" xr:uid="{80D3E339-6BE5-4994-A9CF-9C869730C69A}"/>
    <cellStyle name="20% - Accent3 2 4 3" xfId="1029" xr:uid="{00000000-0005-0000-0000-000045000000}"/>
    <cellStyle name="20% - Accent3 2 4 3 2" xfId="2473" xr:uid="{00000000-0005-0000-0000-000045000000}"/>
    <cellStyle name="20% - Accent3 2 4 3 2 2" xfId="5443" xr:uid="{3E29F6B9-1BB0-4830-9349-C658B0710AA6}"/>
    <cellStyle name="20% - Accent3 2 4 3 3" xfId="3999" xr:uid="{726B288C-805A-4D59-946C-1A77C6182C2E}"/>
    <cellStyle name="20% - Accent3 2 4 4" xfId="1751" xr:uid="{00000000-0005-0000-0000-000045000000}"/>
    <cellStyle name="20% - Accent3 2 4 4 2" xfId="4721" xr:uid="{19FCBE0F-1AB1-4940-9E66-F78C1C5ED79A}"/>
    <cellStyle name="20% - Accent3 2 4 5" xfId="3277" xr:uid="{D13221F0-7833-4799-8903-9F19E8E6EC76}"/>
    <cellStyle name="20% - Accent3 2 5" xfId="423" xr:uid="{00000000-0005-0000-0000-000045000000}"/>
    <cellStyle name="20% - Accent3 2 5 2" xfId="1145" xr:uid="{00000000-0005-0000-0000-000045000000}"/>
    <cellStyle name="20% - Accent3 2 5 2 2" xfId="2589" xr:uid="{00000000-0005-0000-0000-000045000000}"/>
    <cellStyle name="20% - Accent3 2 5 2 2 2" xfId="5559" xr:uid="{E0BE0532-C754-48A1-9424-A9C2B1A91BE3}"/>
    <cellStyle name="20% - Accent3 2 5 2 3" xfId="4115" xr:uid="{402071E5-2357-415B-AE67-9294158D2848}"/>
    <cellStyle name="20% - Accent3 2 5 3" xfId="1867" xr:uid="{00000000-0005-0000-0000-000045000000}"/>
    <cellStyle name="20% - Accent3 2 5 3 2" xfId="4837" xr:uid="{D43593B1-4E5E-47FF-BFC7-3B3EBF5B65A4}"/>
    <cellStyle name="20% - Accent3 2 5 4" xfId="3393" xr:uid="{35EDCC31-C646-4948-943C-7FABF8844A31}"/>
    <cellStyle name="20% - Accent3 2 6" xfId="797" xr:uid="{00000000-0005-0000-0000-000045000000}"/>
    <cellStyle name="20% - Accent3 2 6 2" xfId="2241" xr:uid="{00000000-0005-0000-0000-000045000000}"/>
    <cellStyle name="20% - Accent3 2 6 2 2" xfId="5211" xr:uid="{11D9BCBC-74EB-4638-8920-07E5F5ECFCE7}"/>
    <cellStyle name="20% - Accent3 2 6 3" xfId="3767" xr:uid="{6B34F072-4CDC-4247-8AD3-091380D0614B}"/>
    <cellStyle name="20% - Accent3 2 7" xfId="1519" xr:uid="{00000000-0005-0000-0000-000045000000}"/>
    <cellStyle name="20% - Accent3 2 7 2" xfId="4489" xr:uid="{6F75C030-78D0-4177-BB50-4447FA39A732}"/>
    <cellStyle name="20% - Accent3 2 8" xfId="3045" xr:uid="{03679C9E-CE39-4410-9335-EA536CF0E4A5}"/>
    <cellStyle name="20% - Accent3 3" xfId="102" xr:uid="{00000000-0005-0000-0000-000062000000}"/>
    <cellStyle name="20% - Accent3 3 2" xfId="218" xr:uid="{00000000-0005-0000-0000-000062000000}"/>
    <cellStyle name="20% - Accent3 3 2 2" xfId="566" xr:uid="{00000000-0005-0000-0000-000062000000}"/>
    <cellStyle name="20% - Accent3 3 2 2 2" xfId="1288" xr:uid="{00000000-0005-0000-0000-000062000000}"/>
    <cellStyle name="20% - Accent3 3 2 2 2 2" xfId="2732" xr:uid="{00000000-0005-0000-0000-000062000000}"/>
    <cellStyle name="20% - Accent3 3 2 2 2 2 2" xfId="5702" xr:uid="{A4445BF6-4BCC-4424-A96E-E6FC85F89137}"/>
    <cellStyle name="20% - Accent3 3 2 2 2 3" xfId="4258" xr:uid="{7C14C6B2-B626-4126-8805-05BB2859D123}"/>
    <cellStyle name="20% - Accent3 3 2 2 3" xfId="2010" xr:uid="{00000000-0005-0000-0000-000062000000}"/>
    <cellStyle name="20% - Accent3 3 2 2 3 2" xfId="4980" xr:uid="{588AE52C-7A4F-4C50-80D1-746E81360943}"/>
    <cellStyle name="20% - Accent3 3 2 2 4" xfId="3536" xr:uid="{05CA8981-252A-409B-B07D-2F08348FD475}"/>
    <cellStyle name="20% - Accent3 3 2 3" xfId="940" xr:uid="{00000000-0005-0000-0000-000062000000}"/>
    <cellStyle name="20% - Accent3 3 2 3 2" xfId="2384" xr:uid="{00000000-0005-0000-0000-000062000000}"/>
    <cellStyle name="20% - Accent3 3 2 3 2 2" xfId="5354" xr:uid="{23E402B6-A5C4-4ED0-A0F0-AE715EE76108}"/>
    <cellStyle name="20% - Accent3 3 2 3 3" xfId="3910" xr:uid="{8B71A26A-9E22-4F97-AD72-1C2195EFA20E}"/>
    <cellStyle name="20% - Accent3 3 2 4" xfId="1662" xr:uid="{00000000-0005-0000-0000-000062000000}"/>
    <cellStyle name="20% - Accent3 3 2 4 2" xfId="4632" xr:uid="{6FBCECDF-ABA2-4DCD-9B6F-8DC56D76D3A7}"/>
    <cellStyle name="20% - Accent3 3 2 5" xfId="3188" xr:uid="{FC829DB2-497E-42FA-A691-4E9309CE67D8}"/>
    <cellStyle name="20% - Accent3 3 3" xfId="334" xr:uid="{00000000-0005-0000-0000-000062000000}"/>
    <cellStyle name="20% - Accent3 3 3 2" xfId="682" xr:uid="{00000000-0005-0000-0000-000062000000}"/>
    <cellStyle name="20% - Accent3 3 3 2 2" xfId="1404" xr:uid="{00000000-0005-0000-0000-000062000000}"/>
    <cellStyle name="20% - Accent3 3 3 2 2 2" xfId="2848" xr:uid="{00000000-0005-0000-0000-000062000000}"/>
    <cellStyle name="20% - Accent3 3 3 2 2 2 2" xfId="5818" xr:uid="{BFAA075E-D2D7-4420-B26A-222B414AE24C}"/>
    <cellStyle name="20% - Accent3 3 3 2 2 3" xfId="4374" xr:uid="{A27CBE83-428D-450F-8FC8-B030D8194B6D}"/>
    <cellStyle name="20% - Accent3 3 3 2 3" xfId="2126" xr:uid="{00000000-0005-0000-0000-000062000000}"/>
    <cellStyle name="20% - Accent3 3 3 2 3 2" xfId="5096" xr:uid="{AB94B8C8-538C-4149-91C1-AF03F1ECC515}"/>
    <cellStyle name="20% - Accent3 3 3 2 4" xfId="3652" xr:uid="{C35D923B-7AD1-4AB3-9818-75FB0569D266}"/>
    <cellStyle name="20% - Accent3 3 3 3" xfId="1056" xr:uid="{00000000-0005-0000-0000-000062000000}"/>
    <cellStyle name="20% - Accent3 3 3 3 2" xfId="2500" xr:uid="{00000000-0005-0000-0000-000062000000}"/>
    <cellStyle name="20% - Accent3 3 3 3 2 2" xfId="5470" xr:uid="{672EF2DA-1319-4F36-8C52-41CC59986B14}"/>
    <cellStyle name="20% - Accent3 3 3 3 3" xfId="4026" xr:uid="{1B373A90-87E6-48AB-AEC8-3D9AEADD0C9F}"/>
    <cellStyle name="20% - Accent3 3 3 4" xfId="1778" xr:uid="{00000000-0005-0000-0000-000062000000}"/>
    <cellStyle name="20% - Accent3 3 3 4 2" xfId="4748" xr:uid="{DD5ECB93-6B9C-4A9E-8A55-793179B06A92}"/>
    <cellStyle name="20% - Accent3 3 3 5" xfId="3304" xr:uid="{044655E0-F52E-4D10-AF36-F3A465E00E5C}"/>
    <cellStyle name="20% - Accent3 3 4" xfId="450" xr:uid="{00000000-0005-0000-0000-000062000000}"/>
    <cellStyle name="20% - Accent3 3 4 2" xfId="1172" xr:uid="{00000000-0005-0000-0000-000062000000}"/>
    <cellStyle name="20% - Accent3 3 4 2 2" xfId="2616" xr:uid="{00000000-0005-0000-0000-000062000000}"/>
    <cellStyle name="20% - Accent3 3 4 2 2 2" xfId="5586" xr:uid="{15552636-B94D-4DF7-B373-AC4D938AED79}"/>
    <cellStyle name="20% - Accent3 3 4 2 3" xfId="4142" xr:uid="{00292EE5-54C6-4932-91D1-CFFEFBB9AE69}"/>
    <cellStyle name="20% - Accent3 3 4 3" xfId="1894" xr:uid="{00000000-0005-0000-0000-000062000000}"/>
    <cellStyle name="20% - Accent3 3 4 3 2" xfId="4864" xr:uid="{5FE22F56-6937-4285-8141-6C0144521E12}"/>
    <cellStyle name="20% - Accent3 3 4 4" xfId="3420" xr:uid="{7F29DE91-50D0-41A9-9B94-5BCC364ECD61}"/>
    <cellStyle name="20% - Accent3 3 5" xfId="824" xr:uid="{00000000-0005-0000-0000-000062000000}"/>
    <cellStyle name="20% - Accent3 3 5 2" xfId="2268" xr:uid="{00000000-0005-0000-0000-000062000000}"/>
    <cellStyle name="20% - Accent3 3 5 2 2" xfId="5238" xr:uid="{47C371C6-EA7E-4ECA-AD45-4F21E196F46A}"/>
    <cellStyle name="20% - Accent3 3 5 3" xfId="3794" xr:uid="{2C3CE55C-54DE-4D19-8681-DAF9D4C3808A}"/>
    <cellStyle name="20% - Accent3 3 6" xfId="1546" xr:uid="{00000000-0005-0000-0000-000062000000}"/>
    <cellStyle name="20% - Accent3 3 6 2" xfId="4516" xr:uid="{D7CC07D0-E0C4-4C91-A463-24967EA7989B}"/>
    <cellStyle name="20% - Accent3 3 7" xfId="3072" xr:uid="{34C87E05-7B06-4C8D-9254-17FD09A3C648}"/>
    <cellStyle name="20% - Accent3 4" xfId="160" xr:uid="{00000000-0005-0000-0000-0000A0000000}"/>
    <cellStyle name="20% - Accent3 4 2" xfId="508" xr:uid="{00000000-0005-0000-0000-0000A0000000}"/>
    <cellStyle name="20% - Accent3 4 2 2" xfId="1230" xr:uid="{00000000-0005-0000-0000-0000A0000000}"/>
    <cellStyle name="20% - Accent3 4 2 2 2" xfId="2674" xr:uid="{00000000-0005-0000-0000-0000A0000000}"/>
    <cellStyle name="20% - Accent3 4 2 2 2 2" xfId="5644" xr:uid="{A1B36227-8CFB-46F1-A7C1-732AB57C4A4B}"/>
    <cellStyle name="20% - Accent3 4 2 2 3" xfId="4200" xr:uid="{80327515-53F3-46EA-863B-A2057EED6B66}"/>
    <cellStyle name="20% - Accent3 4 2 3" xfId="1952" xr:uid="{00000000-0005-0000-0000-0000A0000000}"/>
    <cellStyle name="20% - Accent3 4 2 3 2" xfId="4922" xr:uid="{D30E6D24-85A6-4124-85AA-CE339E3A1772}"/>
    <cellStyle name="20% - Accent3 4 2 4" xfId="3478" xr:uid="{604BE654-C732-4836-89BC-C0FE68B6A56C}"/>
    <cellStyle name="20% - Accent3 4 3" xfId="882" xr:uid="{00000000-0005-0000-0000-0000A0000000}"/>
    <cellStyle name="20% - Accent3 4 3 2" xfId="2326" xr:uid="{00000000-0005-0000-0000-0000A0000000}"/>
    <cellStyle name="20% - Accent3 4 3 2 2" xfId="5296" xr:uid="{76DB73C9-B9F4-47C7-96D6-F669903B2FAA}"/>
    <cellStyle name="20% - Accent3 4 3 3" xfId="3852" xr:uid="{2FCB2C0B-4E3F-4D77-B1AD-63E1258622B1}"/>
    <cellStyle name="20% - Accent3 4 4" xfId="1604" xr:uid="{00000000-0005-0000-0000-0000A0000000}"/>
    <cellStyle name="20% - Accent3 4 4 2" xfId="4574" xr:uid="{0BB54142-658A-44DB-94FA-F35277BC6407}"/>
    <cellStyle name="20% - Accent3 4 5" xfId="3130" xr:uid="{40077D14-8A69-459A-8C8C-9F888F1EB5B9}"/>
    <cellStyle name="20% - Accent3 5" xfId="276" xr:uid="{00000000-0005-0000-0000-000014010000}"/>
    <cellStyle name="20% - Accent3 5 2" xfId="624" xr:uid="{00000000-0005-0000-0000-000014010000}"/>
    <cellStyle name="20% - Accent3 5 2 2" xfId="1346" xr:uid="{00000000-0005-0000-0000-000014010000}"/>
    <cellStyle name="20% - Accent3 5 2 2 2" xfId="2790" xr:uid="{00000000-0005-0000-0000-000014010000}"/>
    <cellStyle name="20% - Accent3 5 2 2 2 2" xfId="5760" xr:uid="{BE4B785C-4C5E-414C-ACDB-16C231AF7763}"/>
    <cellStyle name="20% - Accent3 5 2 2 3" xfId="4316" xr:uid="{E259F11C-64D8-4EC1-AC6A-763F6B5FD69B}"/>
    <cellStyle name="20% - Accent3 5 2 3" xfId="2068" xr:uid="{00000000-0005-0000-0000-000014010000}"/>
    <cellStyle name="20% - Accent3 5 2 3 2" xfId="5038" xr:uid="{AAE25DF1-A6CB-42A6-BE6B-CF8AC44E7D54}"/>
    <cellStyle name="20% - Accent3 5 2 4" xfId="3594" xr:uid="{D09DA10A-DE76-4455-8EAB-9A1AC5470380}"/>
    <cellStyle name="20% - Accent3 5 3" xfId="998" xr:uid="{00000000-0005-0000-0000-000014010000}"/>
    <cellStyle name="20% - Accent3 5 3 2" xfId="2442" xr:uid="{00000000-0005-0000-0000-000014010000}"/>
    <cellStyle name="20% - Accent3 5 3 2 2" xfId="5412" xr:uid="{49EA2768-AE8A-4EE4-B9E5-718F09DC5A7A}"/>
    <cellStyle name="20% - Accent3 5 3 3" xfId="3968" xr:uid="{5B888483-04CE-44BC-B3F1-31C7111A5387}"/>
    <cellStyle name="20% - Accent3 5 4" xfId="1720" xr:uid="{00000000-0005-0000-0000-000014010000}"/>
    <cellStyle name="20% - Accent3 5 4 2" xfId="4690" xr:uid="{F8DE748A-3C6B-4125-BD0D-F93372E4F2CD}"/>
    <cellStyle name="20% - Accent3 5 5" xfId="3246" xr:uid="{B53366D1-40F3-4880-875F-1BA03CB542DE}"/>
    <cellStyle name="20% - Accent3 6" xfId="392" xr:uid="{00000000-0005-0000-0000-00009A010000}"/>
    <cellStyle name="20% - Accent3 6 2" xfId="1114" xr:uid="{00000000-0005-0000-0000-00009A010000}"/>
    <cellStyle name="20% - Accent3 6 2 2" xfId="2558" xr:uid="{00000000-0005-0000-0000-00009A010000}"/>
    <cellStyle name="20% - Accent3 6 2 2 2" xfId="5528" xr:uid="{E863741C-A2CE-4436-A505-CB0CCFD2E864}"/>
    <cellStyle name="20% - Accent3 6 2 3" xfId="4084" xr:uid="{70616218-7781-493E-B3D4-C944C861990F}"/>
    <cellStyle name="20% - Accent3 6 3" xfId="1836" xr:uid="{00000000-0005-0000-0000-00009A010000}"/>
    <cellStyle name="20% - Accent3 6 3 2" xfId="4806" xr:uid="{FD48ED0A-A4A5-4C94-A4D0-93D6AC44FA09}"/>
    <cellStyle name="20% - Accent3 6 4" xfId="3362" xr:uid="{3A4AF976-44AE-49B9-A39B-3D3F94D9BD96}"/>
    <cellStyle name="20% - Accent3 7" xfId="742" xr:uid="{00000000-0005-0000-0000-0000DE020000}"/>
    <cellStyle name="20% - Accent3 7 2" xfId="1464" xr:uid="{00000000-0005-0000-0000-0000DE020000}"/>
    <cellStyle name="20% - Accent3 7 2 2" xfId="2908" xr:uid="{00000000-0005-0000-0000-0000DE020000}"/>
    <cellStyle name="20% - Accent3 7 2 2 2" xfId="5878" xr:uid="{766EE37D-D676-4F2C-A986-E070485D52A8}"/>
    <cellStyle name="20% - Accent3 7 2 3" xfId="4434" xr:uid="{CE71845E-2556-4D26-9171-D84E142FD567}"/>
    <cellStyle name="20% - Accent3 7 3" xfId="2186" xr:uid="{00000000-0005-0000-0000-0000DE020000}"/>
    <cellStyle name="20% - Accent3 7 3 2" xfId="5156" xr:uid="{7EA330D1-9B50-4256-B265-D5197A97BAC9}"/>
    <cellStyle name="20% - Accent3 7 4" xfId="3712" xr:uid="{113DF48C-1366-49AB-87D6-60466005CAD4}"/>
    <cellStyle name="20% - Accent3 8" xfId="766" xr:uid="{00000000-0005-0000-0000-00002A030000}"/>
    <cellStyle name="20% - Accent3 8 2" xfId="2210" xr:uid="{00000000-0005-0000-0000-00002A030000}"/>
    <cellStyle name="20% - Accent3 8 2 2" xfId="5180" xr:uid="{DA09B1AA-FD40-4799-9682-34C6365BBF0E}"/>
    <cellStyle name="20% - Accent3 8 3" xfId="3736" xr:uid="{5B2A44C4-4EAE-4219-A9B4-16004166626F}"/>
    <cellStyle name="20% - Accent3 9" xfId="1488" xr:uid="{00000000-0005-0000-0000-00002C060000}"/>
    <cellStyle name="20% - Accent3 9 2" xfId="4458" xr:uid="{A9FA81E1-E77E-4CF8-A392-C0E41602513B}"/>
    <cellStyle name="20% - Accent4" xfId="45" builtinId="42" customBuiltin="1"/>
    <cellStyle name="20% - Accent4 10" xfId="2935" xr:uid="{00000000-0005-0000-0000-0000710B0000}"/>
    <cellStyle name="20% - Accent4 10 2" xfId="5905" xr:uid="{9BAF6E50-683E-48F4-A4B2-DE91CAB48773}"/>
    <cellStyle name="20% - Accent4 11" xfId="2968" xr:uid="{B7EAAFCC-0EE4-4184-B2BE-B064A265A287}"/>
    <cellStyle name="20% - Accent4 11 2" xfId="5938" xr:uid="{BBC98838-7781-4F34-8E48-9717819A07D2}"/>
    <cellStyle name="20% - Accent4 12" xfId="2989" xr:uid="{207DB33B-9AFB-45AB-810D-4394086D1940}"/>
    <cellStyle name="20% - Accent4 12 2" xfId="5959" xr:uid="{03AB9398-7035-4B4A-84BF-E1802FB13823}"/>
    <cellStyle name="20% - Accent4 13" xfId="3016" xr:uid="{A2DCA7ED-C61A-4979-B525-2171F27B4C72}"/>
    <cellStyle name="20% - Accent4 14" xfId="5982" xr:uid="{EF0E576C-BBC7-41E5-8FAA-B946CD28BA1C}"/>
    <cellStyle name="20% - Accent4 15" xfId="6003" xr:uid="{33CCA372-29A5-471E-8520-6F5E9458963E}"/>
    <cellStyle name="20% - Accent4 2" xfId="78" xr:uid="{00000000-0005-0000-0000-000046000000}"/>
    <cellStyle name="20% - Accent4 2 2" xfId="136" xr:uid="{00000000-0005-0000-0000-000046000000}"/>
    <cellStyle name="20% - Accent4 2 2 2" xfId="252" xr:uid="{00000000-0005-0000-0000-000046000000}"/>
    <cellStyle name="20% - Accent4 2 2 2 2" xfId="600" xr:uid="{00000000-0005-0000-0000-000046000000}"/>
    <cellStyle name="20% - Accent4 2 2 2 2 2" xfId="1322" xr:uid="{00000000-0005-0000-0000-000046000000}"/>
    <cellStyle name="20% - Accent4 2 2 2 2 2 2" xfId="2766" xr:uid="{00000000-0005-0000-0000-000046000000}"/>
    <cellStyle name="20% - Accent4 2 2 2 2 2 2 2" xfId="5736" xr:uid="{A3239DA0-BD97-4DFC-821D-E808EC4CDFD9}"/>
    <cellStyle name="20% - Accent4 2 2 2 2 2 3" xfId="4292" xr:uid="{1B7C7BEB-84D6-4867-B9C1-56A8728CB27E}"/>
    <cellStyle name="20% - Accent4 2 2 2 2 3" xfId="2044" xr:uid="{00000000-0005-0000-0000-000046000000}"/>
    <cellStyle name="20% - Accent4 2 2 2 2 3 2" xfId="5014" xr:uid="{AA6D8A4E-7BBA-4919-9D7F-3C0EB106D232}"/>
    <cellStyle name="20% - Accent4 2 2 2 2 4" xfId="3570" xr:uid="{E43A2E89-F9BA-4BD2-9433-A845A32A0B33}"/>
    <cellStyle name="20% - Accent4 2 2 2 3" xfId="974" xr:uid="{00000000-0005-0000-0000-000046000000}"/>
    <cellStyle name="20% - Accent4 2 2 2 3 2" xfId="2418" xr:uid="{00000000-0005-0000-0000-000046000000}"/>
    <cellStyle name="20% - Accent4 2 2 2 3 2 2" xfId="5388" xr:uid="{AB161BC4-D4AD-42C6-880F-41436A985993}"/>
    <cellStyle name="20% - Accent4 2 2 2 3 3" xfId="3944" xr:uid="{F91E1BCE-727D-4F98-AC1B-70D0FF396C03}"/>
    <cellStyle name="20% - Accent4 2 2 2 4" xfId="1696" xr:uid="{00000000-0005-0000-0000-000046000000}"/>
    <cellStyle name="20% - Accent4 2 2 2 4 2" xfId="4666" xr:uid="{B58CBCBB-0E4E-4D00-9B85-58CBF4E5872C}"/>
    <cellStyle name="20% - Accent4 2 2 2 5" xfId="3222" xr:uid="{AC68DAFB-B1BB-4931-B93F-A7234B1C0041}"/>
    <cellStyle name="20% - Accent4 2 2 3" xfId="368" xr:uid="{00000000-0005-0000-0000-000046000000}"/>
    <cellStyle name="20% - Accent4 2 2 3 2" xfId="716" xr:uid="{00000000-0005-0000-0000-000046000000}"/>
    <cellStyle name="20% - Accent4 2 2 3 2 2" xfId="1438" xr:uid="{00000000-0005-0000-0000-000046000000}"/>
    <cellStyle name="20% - Accent4 2 2 3 2 2 2" xfId="2882" xr:uid="{00000000-0005-0000-0000-000046000000}"/>
    <cellStyle name="20% - Accent4 2 2 3 2 2 2 2" xfId="5852" xr:uid="{67694B7E-37F5-474B-99CC-2AC3CD59970C}"/>
    <cellStyle name="20% - Accent4 2 2 3 2 2 3" xfId="4408" xr:uid="{45F0EB8E-5C4F-404C-A304-95BCC41FA81A}"/>
    <cellStyle name="20% - Accent4 2 2 3 2 3" xfId="2160" xr:uid="{00000000-0005-0000-0000-000046000000}"/>
    <cellStyle name="20% - Accent4 2 2 3 2 3 2" xfId="5130" xr:uid="{FDF40825-85DB-4A9C-8FF6-FEABD9BB4CB9}"/>
    <cellStyle name="20% - Accent4 2 2 3 2 4" xfId="3686" xr:uid="{51077288-CD85-4F6D-978D-4081330F9C59}"/>
    <cellStyle name="20% - Accent4 2 2 3 3" xfId="1090" xr:uid="{00000000-0005-0000-0000-000046000000}"/>
    <cellStyle name="20% - Accent4 2 2 3 3 2" xfId="2534" xr:uid="{00000000-0005-0000-0000-000046000000}"/>
    <cellStyle name="20% - Accent4 2 2 3 3 2 2" xfId="5504" xr:uid="{8B0FDD36-DCDF-4FDE-BF56-DD22ABE05780}"/>
    <cellStyle name="20% - Accent4 2 2 3 3 3" xfId="4060" xr:uid="{7960E055-6BC5-423D-B4FA-45EB9DA77B1F}"/>
    <cellStyle name="20% - Accent4 2 2 3 4" xfId="1812" xr:uid="{00000000-0005-0000-0000-000046000000}"/>
    <cellStyle name="20% - Accent4 2 2 3 4 2" xfId="4782" xr:uid="{429E9953-D578-4C38-944C-C310F1D87D4A}"/>
    <cellStyle name="20% - Accent4 2 2 3 5" xfId="3338" xr:uid="{64E52E5C-54C0-4CF5-90AA-E0186D131C84}"/>
    <cellStyle name="20% - Accent4 2 2 4" xfId="484" xr:uid="{00000000-0005-0000-0000-000046000000}"/>
    <cellStyle name="20% - Accent4 2 2 4 2" xfId="1206" xr:uid="{00000000-0005-0000-0000-000046000000}"/>
    <cellStyle name="20% - Accent4 2 2 4 2 2" xfId="2650" xr:uid="{00000000-0005-0000-0000-000046000000}"/>
    <cellStyle name="20% - Accent4 2 2 4 2 2 2" xfId="5620" xr:uid="{7AC1484A-CE80-4CEA-BAE6-FEA230F954C0}"/>
    <cellStyle name="20% - Accent4 2 2 4 2 3" xfId="4176" xr:uid="{5D952CB3-EF2F-4ABB-BD44-C238EE047174}"/>
    <cellStyle name="20% - Accent4 2 2 4 3" xfId="1928" xr:uid="{00000000-0005-0000-0000-000046000000}"/>
    <cellStyle name="20% - Accent4 2 2 4 3 2" xfId="4898" xr:uid="{0B8EACFD-6143-49A6-8111-50CC1C916B0F}"/>
    <cellStyle name="20% - Accent4 2 2 4 4" xfId="3454" xr:uid="{025B0BB5-4031-4373-A249-0A1328D41A1A}"/>
    <cellStyle name="20% - Accent4 2 2 5" xfId="858" xr:uid="{00000000-0005-0000-0000-000046000000}"/>
    <cellStyle name="20% - Accent4 2 2 5 2" xfId="2302" xr:uid="{00000000-0005-0000-0000-000046000000}"/>
    <cellStyle name="20% - Accent4 2 2 5 2 2" xfId="5272" xr:uid="{C3DD407F-F58C-40AE-A9E1-DD06CB73AC36}"/>
    <cellStyle name="20% - Accent4 2 2 5 3" xfId="3828" xr:uid="{51DB1E82-72E4-40BB-9803-DED5B39494DA}"/>
    <cellStyle name="20% - Accent4 2 2 6" xfId="1580" xr:uid="{00000000-0005-0000-0000-000046000000}"/>
    <cellStyle name="20% - Accent4 2 2 6 2" xfId="4550" xr:uid="{25510ECB-85B5-4327-ABB3-C741947598D5}"/>
    <cellStyle name="20% - Accent4 2 2 7" xfId="3106" xr:uid="{B0D75EBB-C4E6-4145-A960-D8104A2921DD}"/>
    <cellStyle name="20% - Accent4 2 3" xfId="194" xr:uid="{00000000-0005-0000-0000-000046000000}"/>
    <cellStyle name="20% - Accent4 2 3 2" xfId="542" xr:uid="{00000000-0005-0000-0000-000046000000}"/>
    <cellStyle name="20% - Accent4 2 3 2 2" xfId="1264" xr:uid="{00000000-0005-0000-0000-000046000000}"/>
    <cellStyle name="20% - Accent4 2 3 2 2 2" xfId="2708" xr:uid="{00000000-0005-0000-0000-000046000000}"/>
    <cellStyle name="20% - Accent4 2 3 2 2 2 2" xfId="5678" xr:uid="{1C5635AA-6E65-402E-B5BE-C4F1EB5B8E34}"/>
    <cellStyle name="20% - Accent4 2 3 2 2 3" xfId="4234" xr:uid="{98C87690-8A45-4CDF-8219-3B29DCEAA8D4}"/>
    <cellStyle name="20% - Accent4 2 3 2 3" xfId="1986" xr:uid="{00000000-0005-0000-0000-000046000000}"/>
    <cellStyle name="20% - Accent4 2 3 2 3 2" xfId="4956" xr:uid="{2F6C38B0-42A4-4306-9DB0-C07889E38A8D}"/>
    <cellStyle name="20% - Accent4 2 3 2 4" xfId="3512" xr:uid="{E7477399-61D4-4D42-8649-293E89A092AC}"/>
    <cellStyle name="20% - Accent4 2 3 3" xfId="916" xr:uid="{00000000-0005-0000-0000-000046000000}"/>
    <cellStyle name="20% - Accent4 2 3 3 2" xfId="2360" xr:uid="{00000000-0005-0000-0000-000046000000}"/>
    <cellStyle name="20% - Accent4 2 3 3 2 2" xfId="5330" xr:uid="{C221AAD1-D743-4E84-91AA-8AF36C5D7559}"/>
    <cellStyle name="20% - Accent4 2 3 3 3" xfId="3886" xr:uid="{8C6F6B80-20FC-4A06-84EA-A0A5A33C582A}"/>
    <cellStyle name="20% - Accent4 2 3 4" xfId="1638" xr:uid="{00000000-0005-0000-0000-000046000000}"/>
    <cellStyle name="20% - Accent4 2 3 4 2" xfId="4608" xr:uid="{E8D201B4-562D-4075-84FC-2154891A83FE}"/>
    <cellStyle name="20% - Accent4 2 3 5" xfId="3164" xr:uid="{41E85C6F-3583-4C2D-8406-BCA29A1508A1}"/>
    <cellStyle name="20% - Accent4 2 4" xfId="310" xr:uid="{00000000-0005-0000-0000-000046000000}"/>
    <cellStyle name="20% - Accent4 2 4 2" xfId="658" xr:uid="{00000000-0005-0000-0000-000046000000}"/>
    <cellStyle name="20% - Accent4 2 4 2 2" xfId="1380" xr:uid="{00000000-0005-0000-0000-000046000000}"/>
    <cellStyle name="20% - Accent4 2 4 2 2 2" xfId="2824" xr:uid="{00000000-0005-0000-0000-000046000000}"/>
    <cellStyle name="20% - Accent4 2 4 2 2 2 2" xfId="5794" xr:uid="{231F38B2-4B73-49EC-85D3-F6EE20F5D73F}"/>
    <cellStyle name="20% - Accent4 2 4 2 2 3" xfId="4350" xr:uid="{36EBFBDB-692B-45F8-A6EA-B28A37336CAD}"/>
    <cellStyle name="20% - Accent4 2 4 2 3" xfId="2102" xr:uid="{00000000-0005-0000-0000-000046000000}"/>
    <cellStyle name="20% - Accent4 2 4 2 3 2" xfId="5072" xr:uid="{2ACCA31D-3158-4103-BA39-0B88813BE7B9}"/>
    <cellStyle name="20% - Accent4 2 4 2 4" xfId="3628" xr:uid="{62E75116-3D3D-4299-AE31-87541CC6E182}"/>
    <cellStyle name="20% - Accent4 2 4 3" xfId="1032" xr:uid="{00000000-0005-0000-0000-000046000000}"/>
    <cellStyle name="20% - Accent4 2 4 3 2" xfId="2476" xr:uid="{00000000-0005-0000-0000-000046000000}"/>
    <cellStyle name="20% - Accent4 2 4 3 2 2" xfId="5446" xr:uid="{F3CC72CF-8C06-40AC-AC73-52F069AE4FA8}"/>
    <cellStyle name="20% - Accent4 2 4 3 3" xfId="4002" xr:uid="{1B47BF1F-550A-4ABE-900F-18BB3F7C95AA}"/>
    <cellStyle name="20% - Accent4 2 4 4" xfId="1754" xr:uid="{00000000-0005-0000-0000-000046000000}"/>
    <cellStyle name="20% - Accent4 2 4 4 2" xfId="4724" xr:uid="{33A09F21-16DC-4D00-A3B9-63785B0F8BF4}"/>
    <cellStyle name="20% - Accent4 2 4 5" xfId="3280" xr:uid="{0FE7409C-ACE8-4A22-B377-AFCF7FB23519}"/>
    <cellStyle name="20% - Accent4 2 5" xfId="426" xr:uid="{00000000-0005-0000-0000-000046000000}"/>
    <cellStyle name="20% - Accent4 2 5 2" xfId="1148" xr:uid="{00000000-0005-0000-0000-000046000000}"/>
    <cellStyle name="20% - Accent4 2 5 2 2" xfId="2592" xr:uid="{00000000-0005-0000-0000-000046000000}"/>
    <cellStyle name="20% - Accent4 2 5 2 2 2" xfId="5562" xr:uid="{E44365F1-2687-4B74-92F2-5AEE9F92037D}"/>
    <cellStyle name="20% - Accent4 2 5 2 3" xfId="4118" xr:uid="{6AE58B6F-2194-4C48-85D1-0B7E6118294C}"/>
    <cellStyle name="20% - Accent4 2 5 3" xfId="1870" xr:uid="{00000000-0005-0000-0000-000046000000}"/>
    <cellStyle name="20% - Accent4 2 5 3 2" xfId="4840" xr:uid="{285D148C-1481-4425-8F64-9EFCEC5C02DD}"/>
    <cellStyle name="20% - Accent4 2 5 4" xfId="3396" xr:uid="{47EA14F2-9DF9-40D8-932C-DCBAE2C8AA33}"/>
    <cellStyle name="20% - Accent4 2 6" xfId="800" xr:uid="{00000000-0005-0000-0000-000046000000}"/>
    <cellStyle name="20% - Accent4 2 6 2" xfId="2244" xr:uid="{00000000-0005-0000-0000-000046000000}"/>
    <cellStyle name="20% - Accent4 2 6 2 2" xfId="5214" xr:uid="{568CF504-EEF4-4ABF-B7E1-B7348204DA42}"/>
    <cellStyle name="20% - Accent4 2 6 3" xfId="3770" xr:uid="{359AC46F-4729-4E7A-94C1-FDE17307B62A}"/>
    <cellStyle name="20% - Accent4 2 7" xfId="1522" xr:uid="{00000000-0005-0000-0000-000046000000}"/>
    <cellStyle name="20% - Accent4 2 7 2" xfId="4492" xr:uid="{EE3FDE4E-EB7F-4BED-9D98-CE87D202D01E}"/>
    <cellStyle name="20% - Accent4 2 8" xfId="3048" xr:uid="{6797FDB6-977B-4712-A61C-41596BA21F4F}"/>
    <cellStyle name="20% - Accent4 3" xfId="105" xr:uid="{00000000-0005-0000-0000-000064000000}"/>
    <cellStyle name="20% - Accent4 3 2" xfId="221" xr:uid="{00000000-0005-0000-0000-000064000000}"/>
    <cellStyle name="20% - Accent4 3 2 2" xfId="569" xr:uid="{00000000-0005-0000-0000-000064000000}"/>
    <cellStyle name="20% - Accent4 3 2 2 2" xfId="1291" xr:uid="{00000000-0005-0000-0000-000064000000}"/>
    <cellStyle name="20% - Accent4 3 2 2 2 2" xfId="2735" xr:uid="{00000000-0005-0000-0000-000064000000}"/>
    <cellStyle name="20% - Accent4 3 2 2 2 2 2" xfId="5705" xr:uid="{F025F703-E74E-4E7B-A365-1256977F26ED}"/>
    <cellStyle name="20% - Accent4 3 2 2 2 3" xfId="4261" xr:uid="{E86903A3-042F-4F36-A16B-E6A99DDCC8FD}"/>
    <cellStyle name="20% - Accent4 3 2 2 3" xfId="2013" xr:uid="{00000000-0005-0000-0000-000064000000}"/>
    <cellStyle name="20% - Accent4 3 2 2 3 2" xfId="4983" xr:uid="{F9015FAF-C896-46C2-922D-28395F033265}"/>
    <cellStyle name="20% - Accent4 3 2 2 4" xfId="3539" xr:uid="{5E01C0BD-902A-40C8-968E-647225EE512F}"/>
    <cellStyle name="20% - Accent4 3 2 3" xfId="943" xr:uid="{00000000-0005-0000-0000-000064000000}"/>
    <cellStyle name="20% - Accent4 3 2 3 2" xfId="2387" xr:uid="{00000000-0005-0000-0000-000064000000}"/>
    <cellStyle name="20% - Accent4 3 2 3 2 2" xfId="5357" xr:uid="{1A4B74C8-8A02-40F3-8C42-DB7EECFE3194}"/>
    <cellStyle name="20% - Accent4 3 2 3 3" xfId="3913" xr:uid="{2788863E-F434-4C23-A910-F01895D2C7CB}"/>
    <cellStyle name="20% - Accent4 3 2 4" xfId="1665" xr:uid="{00000000-0005-0000-0000-000064000000}"/>
    <cellStyle name="20% - Accent4 3 2 4 2" xfId="4635" xr:uid="{171166E2-8A04-42E1-94AA-671A4A4B86DC}"/>
    <cellStyle name="20% - Accent4 3 2 5" xfId="3191" xr:uid="{29F2AF7F-CADA-4236-A54B-38A2E54E303C}"/>
    <cellStyle name="20% - Accent4 3 3" xfId="337" xr:uid="{00000000-0005-0000-0000-000064000000}"/>
    <cellStyle name="20% - Accent4 3 3 2" xfId="685" xr:uid="{00000000-0005-0000-0000-000064000000}"/>
    <cellStyle name="20% - Accent4 3 3 2 2" xfId="1407" xr:uid="{00000000-0005-0000-0000-000064000000}"/>
    <cellStyle name="20% - Accent4 3 3 2 2 2" xfId="2851" xr:uid="{00000000-0005-0000-0000-000064000000}"/>
    <cellStyle name="20% - Accent4 3 3 2 2 2 2" xfId="5821" xr:uid="{C0F33570-930D-44F5-B2B2-305409A0CAAD}"/>
    <cellStyle name="20% - Accent4 3 3 2 2 3" xfId="4377" xr:uid="{7AC5B055-E206-4FBF-A222-1190BA06ACB4}"/>
    <cellStyle name="20% - Accent4 3 3 2 3" xfId="2129" xr:uid="{00000000-0005-0000-0000-000064000000}"/>
    <cellStyle name="20% - Accent4 3 3 2 3 2" xfId="5099" xr:uid="{9401D9AC-C07E-490A-B859-165F2E46EB56}"/>
    <cellStyle name="20% - Accent4 3 3 2 4" xfId="3655" xr:uid="{2842B44B-2120-4E25-903B-B594DBD2E982}"/>
    <cellStyle name="20% - Accent4 3 3 3" xfId="1059" xr:uid="{00000000-0005-0000-0000-000064000000}"/>
    <cellStyle name="20% - Accent4 3 3 3 2" xfId="2503" xr:uid="{00000000-0005-0000-0000-000064000000}"/>
    <cellStyle name="20% - Accent4 3 3 3 2 2" xfId="5473" xr:uid="{A976A2EB-A0C6-416A-8222-216F86D07456}"/>
    <cellStyle name="20% - Accent4 3 3 3 3" xfId="4029" xr:uid="{CF18788D-DF77-4FD9-8880-69F2AD6B5672}"/>
    <cellStyle name="20% - Accent4 3 3 4" xfId="1781" xr:uid="{00000000-0005-0000-0000-000064000000}"/>
    <cellStyle name="20% - Accent4 3 3 4 2" xfId="4751" xr:uid="{535AEE70-49BB-4F07-917C-0B1741F3CCC1}"/>
    <cellStyle name="20% - Accent4 3 3 5" xfId="3307" xr:uid="{FE02F625-2D28-4AC3-939A-16024D748749}"/>
    <cellStyle name="20% - Accent4 3 4" xfId="453" xr:uid="{00000000-0005-0000-0000-000064000000}"/>
    <cellStyle name="20% - Accent4 3 4 2" xfId="1175" xr:uid="{00000000-0005-0000-0000-000064000000}"/>
    <cellStyle name="20% - Accent4 3 4 2 2" xfId="2619" xr:uid="{00000000-0005-0000-0000-000064000000}"/>
    <cellStyle name="20% - Accent4 3 4 2 2 2" xfId="5589" xr:uid="{72B01D03-1D19-488B-99C5-6A80FB03CAEB}"/>
    <cellStyle name="20% - Accent4 3 4 2 3" xfId="4145" xr:uid="{30EB9766-587B-45E2-A948-4AA733966735}"/>
    <cellStyle name="20% - Accent4 3 4 3" xfId="1897" xr:uid="{00000000-0005-0000-0000-000064000000}"/>
    <cellStyle name="20% - Accent4 3 4 3 2" xfId="4867" xr:uid="{15F2C56C-2644-459A-B1F2-5E760E4CAD6B}"/>
    <cellStyle name="20% - Accent4 3 4 4" xfId="3423" xr:uid="{62FDDCD9-97BD-4E92-854D-7C5C8C46C1F4}"/>
    <cellStyle name="20% - Accent4 3 5" xfId="827" xr:uid="{00000000-0005-0000-0000-000064000000}"/>
    <cellStyle name="20% - Accent4 3 5 2" xfId="2271" xr:uid="{00000000-0005-0000-0000-000064000000}"/>
    <cellStyle name="20% - Accent4 3 5 2 2" xfId="5241" xr:uid="{6EE5B3F2-BBB6-4EA2-ADD8-29146B8F084B}"/>
    <cellStyle name="20% - Accent4 3 5 3" xfId="3797" xr:uid="{F0C81A6D-6FCF-408D-99E7-B19728740D8D}"/>
    <cellStyle name="20% - Accent4 3 6" xfId="1549" xr:uid="{00000000-0005-0000-0000-000064000000}"/>
    <cellStyle name="20% - Accent4 3 6 2" xfId="4519" xr:uid="{1C269F95-8169-4E8C-972C-F3EEBBA23CE3}"/>
    <cellStyle name="20% - Accent4 3 7" xfId="3075" xr:uid="{5CCBB2FD-FE7A-4D59-BAF2-FA4207C6E46F}"/>
    <cellStyle name="20% - Accent4 4" xfId="163" xr:uid="{00000000-0005-0000-0000-0000A4000000}"/>
    <cellStyle name="20% - Accent4 4 2" xfId="511" xr:uid="{00000000-0005-0000-0000-0000A4000000}"/>
    <cellStyle name="20% - Accent4 4 2 2" xfId="1233" xr:uid="{00000000-0005-0000-0000-0000A4000000}"/>
    <cellStyle name="20% - Accent4 4 2 2 2" xfId="2677" xr:uid="{00000000-0005-0000-0000-0000A4000000}"/>
    <cellStyle name="20% - Accent4 4 2 2 2 2" xfId="5647" xr:uid="{3CF708E5-C66F-497D-94D4-87AB31F8E077}"/>
    <cellStyle name="20% - Accent4 4 2 2 3" xfId="4203" xr:uid="{C376182B-09A0-4166-8105-8B385ACE9EAF}"/>
    <cellStyle name="20% - Accent4 4 2 3" xfId="1955" xr:uid="{00000000-0005-0000-0000-0000A4000000}"/>
    <cellStyle name="20% - Accent4 4 2 3 2" xfId="4925" xr:uid="{3A2EFB72-AC8D-4CC3-BFC6-100589FBD018}"/>
    <cellStyle name="20% - Accent4 4 2 4" xfId="3481" xr:uid="{348A31E5-ED1F-4505-9D73-F91358796E2A}"/>
    <cellStyle name="20% - Accent4 4 3" xfId="885" xr:uid="{00000000-0005-0000-0000-0000A4000000}"/>
    <cellStyle name="20% - Accent4 4 3 2" xfId="2329" xr:uid="{00000000-0005-0000-0000-0000A4000000}"/>
    <cellStyle name="20% - Accent4 4 3 2 2" xfId="5299" xr:uid="{596B5AC3-C88D-42DA-95D2-BA6953812CDC}"/>
    <cellStyle name="20% - Accent4 4 3 3" xfId="3855" xr:uid="{89A2916A-3DA8-4B5D-9110-ABDBD83AE095}"/>
    <cellStyle name="20% - Accent4 4 4" xfId="1607" xr:uid="{00000000-0005-0000-0000-0000A4000000}"/>
    <cellStyle name="20% - Accent4 4 4 2" xfId="4577" xr:uid="{DFF94FFE-5C74-407C-B6F9-CF2ECC13D6DB}"/>
    <cellStyle name="20% - Accent4 4 5" xfId="3133" xr:uid="{A1D44ED4-A4C2-4AA9-B9D7-D77E6E55BF9A}"/>
    <cellStyle name="20% - Accent4 5" xfId="279" xr:uid="{00000000-0005-0000-0000-000018010000}"/>
    <cellStyle name="20% - Accent4 5 2" xfId="627" xr:uid="{00000000-0005-0000-0000-000018010000}"/>
    <cellStyle name="20% - Accent4 5 2 2" xfId="1349" xr:uid="{00000000-0005-0000-0000-000018010000}"/>
    <cellStyle name="20% - Accent4 5 2 2 2" xfId="2793" xr:uid="{00000000-0005-0000-0000-000018010000}"/>
    <cellStyle name="20% - Accent4 5 2 2 2 2" xfId="5763" xr:uid="{CFBFA8B5-53BE-4749-8382-1766CE705342}"/>
    <cellStyle name="20% - Accent4 5 2 2 3" xfId="4319" xr:uid="{31C60AE9-9AF8-434E-97A1-4FCA7487758B}"/>
    <cellStyle name="20% - Accent4 5 2 3" xfId="2071" xr:uid="{00000000-0005-0000-0000-000018010000}"/>
    <cellStyle name="20% - Accent4 5 2 3 2" xfId="5041" xr:uid="{F4C8BDA8-7EAD-4B64-B8B9-9F68AF3A687A}"/>
    <cellStyle name="20% - Accent4 5 2 4" xfId="3597" xr:uid="{F34815E8-4BAC-4816-9DB8-C4B1F7380AC7}"/>
    <cellStyle name="20% - Accent4 5 3" xfId="1001" xr:uid="{00000000-0005-0000-0000-000018010000}"/>
    <cellStyle name="20% - Accent4 5 3 2" xfId="2445" xr:uid="{00000000-0005-0000-0000-000018010000}"/>
    <cellStyle name="20% - Accent4 5 3 2 2" xfId="5415" xr:uid="{E97D0C61-31E8-4CBD-A8D4-D97922DFDF1F}"/>
    <cellStyle name="20% - Accent4 5 3 3" xfId="3971" xr:uid="{2C5D5995-84FF-444C-BBF5-967134322474}"/>
    <cellStyle name="20% - Accent4 5 4" xfId="1723" xr:uid="{00000000-0005-0000-0000-000018010000}"/>
    <cellStyle name="20% - Accent4 5 4 2" xfId="4693" xr:uid="{D3B73BA7-6108-4C07-A11C-0AEED95746B1}"/>
    <cellStyle name="20% - Accent4 5 5" xfId="3249" xr:uid="{F2887D7E-8E2D-4B64-A536-3EE3F7D145C2}"/>
    <cellStyle name="20% - Accent4 6" xfId="395" xr:uid="{00000000-0005-0000-0000-0000A6010000}"/>
    <cellStyle name="20% - Accent4 6 2" xfId="1117" xr:uid="{00000000-0005-0000-0000-0000A6010000}"/>
    <cellStyle name="20% - Accent4 6 2 2" xfId="2561" xr:uid="{00000000-0005-0000-0000-0000A6010000}"/>
    <cellStyle name="20% - Accent4 6 2 2 2" xfId="5531" xr:uid="{E6D6C883-C04C-417F-BF64-A939F2C2DFE7}"/>
    <cellStyle name="20% - Accent4 6 2 3" xfId="4087" xr:uid="{87CFA829-995F-4210-88E8-05584DEBBAED}"/>
    <cellStyle name="20% - Accent4 6 3" xfId="1839" xr:uid="{00000000-0005-0000-0000-0000A6010000}"/>
    <cellStyle name="20% - Accent4 6 3 2" xfId="4809" xr:uid="{7C9DB8B9-B691-4A19-AD46-0929A3A9880E}"/>
    <cellStyle name="20% - Accent4 6 4" xfId="3365" xr:uid="{C6C4B649-3669-4C4B-955C-F3A837DADE57}"/>
    <cellStyle name="20% - Accent4 7" xfId="745" xr:uid="{00000000-0005-0000-0000-0000DF020000}"/>
    <cellStyle name="20% - Accent4 7 2" xfId="1467" xr:uid="{00000000-0005-0000-0000-0000DF020000}"/>
    <cellStyle name="20% - Accent4 7 2 2" xfId="2911" xr:uid="{00000000-0005-0000-0000-0000DF020000}"/>
    <cellStyle name="20% - Accent4 7 2 2 2" xfId="5881" xr:uid="{95C2C2FB-3615-49AB-BEE3-A9AF80B35F6E}"/>
    <cellStyle name="20% - Accent4 7 2 3" xfId="4437" xr:uid="{A5E00C10-1BB2-49FE-9A87-D53DC59CDDC5}"/>
    <cellStyle name="20% - Accent4 7 3" xfId="2189" xr:uid="{00000000-0005-0000-0000-0000DF020000}"/>
    <cellStyle name="20% - Accent4 7 3 2" xfId="5159" xr:uid="{621A68D2-8F20-486F-941C-53DE13E9E867}"/>
    <cellStyle name="20% - Accent4 7 4" xfId="3715" xr:uid="{C2979259-FFF8-4807-9959-30BB16E32D28}"/>
    <cellStyle name="20% - Accent4 8" xfId="769" xr:uid="{00000000-0005-0000-0000-000043030000}"/>
    <cellStyle name="20% - Accent4 8 2" xfId="2213" xr:uid="{00000000-0005-0000-0000-000043030000}"/>
    <cellStyle name="20% - Accent4 8 2 2" xfId="5183" xr:uid="{C8381B50-105F-4095-A194-2482F1A5ADE6}"/>
    <cellStyle name="20% - Accent4 8 3" xfId="3739" xr:uid="{55BDFA02-5266-426A-B305-C1E081217E05}"/>
    <cellStyle name="20% - Accent4 9" xfId="1491" xr:uid="{00000000-0005-0000-0000-00005E060000}"/>
    <cellStyle name="20% - Accent4 9 2" xfId="4461" xr:uid="{F4FC9DB3-BA1C-44C6-9B99-687525630E10}"/>
    <cellStyle name="20% - Accent5" xfId="49" builtinId="46" customBuiltin="1"/>
    <cellStyle name="20% - Accent5 10" xfId="2938" xr:uid="{00000000-0005-0000-0000-0000720B0000}"/>
    <cellStyle name="20% - Accent5 10 2" xfId="5908" xr:uid="{ABC6C6EF-1D9D-4427-94E7-86031185CDB2}"/>
    <cellStyle name="20% - Accent5 11" xfId="2971" xr:uid="{E9A6698E-B646-4F4F-B9FD-D3693FDA8852}"/>
    <cellStyle name="20% - Accent5 11 2" xfId="5941" xr:uid="{0D11FEA7-6C1C-4B44-8B46-D798086976B8}"/>
    <cellStyle name="20% - Accent5 12" xfId="2992" xr:uid="{55751ADA-1025-4643-9B3A-2C58548E5B27}"/>
    <cellStyle name="20% - Accent5 12 2" xfId="5962" xr:uid="{1AA43D15-8202-46A4-A828-BC47DDEE1133}"/>
    <cellStyle name="20% - Accent5 13" xfId="3019" xr:uid="{65A588D8-0320-4222-AF1C-ABF5D2BEFDF8}"/>
    <cellStyle name="20% - Accent5 14" xfId="5985" xr:uid="{5395FAF1-BC3C-476E-9558-D8028E13C659}"/>
    <cellStyle name="20% - Accent5 15" xfId="6006" xr:uid="{226B69D6-CB17-46B9-94EB-92F016A8FD25}"/>
    <cellStyle name="20% - Accent5 2" xfId="81" xr:uid="{00000000-0005-0000-0000-000047000000}"/>
    <cellStyle name="20% - Accent5 2 2" xfId="139" xr:uid="{00000000-0005-0000-0000-000047000000}"/>
    <cellStyle name="20% - Accent5 2 2 2" xfId="255" xr:uid="{00000000-0005-0000-0000-000047000000}"/>
    <cellStyle name="20% - Accent5 2 2 2 2" xfId="603" xr:uid="{00000000-0005-0000-0000-000047000000}"/>
    <cellStyle name="20% - Accent5 2 2 2 2 2" xfId="1325" xr:uid="{00000000-0005-0000-0000-000047000000}"/>
    <cellStyle name="20% - Accent5 2 2 2 2 2 2" xfId="2769" xr:uid="{00000000-0005-0000-0000-000047000000}"/>
    <cellStyle name="20% - Accent5 2 2 2 2 2 2 2" xfId="5739" xr:uid="{91E0811F-7A97-485A-93E6-3CD90B23E6E1}"/>
    <cellStyle name="20% - Accent5 2 2 2 2 2 3" xfId="4295" xr:uid="{5B6C4FB8-B777-4232-BCD5-205AF881CE92}"/>
    <cellStyle name="20% - Accent5 2 2 2 2 3" xfId="2047" xr:uid="{00000000-0005-0000-0000-000047000000}"/>
    <cellStyle name="20% - Accent5 2 2 2 2 3 2" xfId="5017" xr:uid="{6D2ECB86-3FEA-4A9F-AEDB-606D915A15D0}"/>
    <cellStyle name="20% - Accent5 2 2 2 2 4" xfId="3573" xr:uid="{9705561E-35E7-495A-8561-6A23722BDAA4}"/>
    <cellStyle name="20% - Accent5 2 2 2 3" xfId="977" xr:uid="{00000000-0005-0000-0000-000047000000}"/>
    <cellStyle name="20% - Accent5 2 2 2 3 2" xfId="2421" xr:uid="{00000000-0005-0000-0000-000047000000}"/>
    <cellStyle name="20% - Accent5 2 2 2 3 2 2" xfId="5391" xr:uid="{7AD8741C-88FB-46CA-8943-99E88A01370A}"/>
    <cellStyle name="20% - Accent5 2 2 2 3 3" xfId="3947" xr:uid="{7E877B1C-A259-4174-8327-E5FCA2C112A5}"/>
    <cellStyle name="20% - Accent5 2 2 2 4" xfId="1699" xr:uid="{00000000-0005-0000-0000-000047000000}"/>
    <cellStyle name="20% - Accent5 2 2 2 4 2" xfId="4669" xr:uid="{C435FDA8-8F44-4C5B-A54C-9848555504B3}"/>
    <cellStyle name="20% - Accent5 2 2 2 5" xfId="3225" xr:uid="{0D030058-34F0-4E80-89EC-BA2B990A479E}"/>
    <cellStyle name="20% - Accent5 2 2 3" xfId="371" xr:uid="{00000000-0005-0000-0000-000047000000}"/>
    <cellStyle name="20% - Accent5 2 2 3 2" xfId="719" xr:uid="{00000000-0005-0000-0000-000047000000}"/>
    <cellStyle name="20% - Accent5 2 2 3 2 2" xfId="1441" xr:uid="{00000000-0005-0000-0000-000047000000}"/>
    <cellStyle name="20% - Accent5 2 2 3 2 2 2" xfId="2885" xr:uid="{00000000-0005-0000-0000-000047000000}"/>
    <cellStyle name="20% - Accent5 2 2 3 2 2 2 2" xfId="5855" xr:uid="{A49E8366-29E6-4FBC-AC95-3C3E4A4813D1}"/>
    <cellStyle name="20% - Accent5 2 2 3 2 2 3" xfId="4411" xr:uid="{792A9C2A-15D3-407F-85A2-988B0600CBE8}"/>
    <cellStyle name="20% - Accent5 2 2 3 2 3" xfId="2163" xr:uid="{00000000-0005-0000-0000-000047000000}"/>
    <cellStyle name="20% - Accent5 2 2 3 2 3 2" xfId="5133" xr:uid="{44ECD15A-D41A-4D55-99A4-F19C1BCA875E}"/>
    <cellStyle name="20% - Accent5 2 2 3 2 4" xfId="3689" xr:uid="{611110FF-7A03-4DA9-8D8F-79B41B539C3A}"/>
    <cellStyle name="20% - Accent5 2 2 3 3" xfId="1093" xr:uid="{00000000-0005-0000-0000-000047000000}"/>
    <cellStyle name="20% - Accent5 2 2 3 3 2" xfId="2537" xr:uid="{00000000-0005-0000-0000-000047000000}"/>
    <cellStyle name="20% - Accent5 2 2 3 3 2 2" xfId="5507" xr:uid="{3B3EF28A-6EF5-440D-A231-936A21593870}"/>
    <cellStyle name="20% - Accent5 2 2 3 3 3" xfId="4063" xr:uid="{69D3DE63-91DF-40A8-A7B3-E6E40A996E08}"/>
    <cellStyle name="20% - Accent5 2 2 3 4" xfId="1815" xr:uid="{00000000-0005-0000-0000-000047000000}"/>
    <cellStyle name="20% - Accent5 2 2 3 4 2" xfId="4785" xr:uid="{FD299F87-1A83-472A-9EDB-52C6E94536A7}"/>
    <cellStyle name="20% - Accent5 2 2 3 5" xfId="3341" xr:uid="{CAE19C6F-3820-4D2D-B310-D9DB0DC7AD9F}"/>
    <cellStyle name="20% - Accent5 2 2 4" xfId="487" xr:uid="{00000000-0005-0000-0000-000047000000}"/>
    <cellStyle name="20% - Accent5 2 2 4 2" xfId="1209" xr:uid="{00000000-0005-0000-0000-000047000000}"/>
    <cellStyle name="20% - Accent5 2 2 4 2 2" xfId="2653" xr:uid="{00000000-0005-0000-0000-000047000000}"/>
    <cellStyle name="20% - Accent5 2 2 4 2 2 2" xfId="5623" xr:uid="{CE87191D-4104-4773-BC7B-B680418E7C7A}"/>
    <cellStyle name="20% - Accent5 2 2 4 2 3" xfId="4179" xr:uid="{0B6F96C6-F62F-49CA-8277-095A20A0A8D5}"/>
    <cellStyle name="20% - Accent5 2 2 4 3" xfId="1931" xr:uid="{00000000-0005-0000-0000-000047000000}"/>
    <cellStyle name="20% - Accent5 2 2 4 3 2" xfId="4901" xr:uid="{3721F2D2-323B-4F62-BA3F-D42A90AE3837}"/>
    <cellStyle name="20% - Accent5 2 2 4 4" xfId="3457" xr:uid="{B529A7CC-9A5A-471A-8D78-7C4119B23460}"/>
    <cellStyle name="20% - Accent5 2 2 5" xfId="861" xr:uid="{00000000-0005-0000-0000-000047000000}"/>
    <cellStyle name="20% - Accent5 2 2 5 2" xfId="2305" xr:uid="{00000000-0005-0000-0000-000047000000}"/>
    <cellStyle name="20% - Accent5 2 2 5 2 2" xfId="5275" xr:uid="{6E3030FE-6961-4F71-B975-3F5B9A460210}"/>
    <cellStyle name="20% - Accent5 2 2 5 3" xfId="3831" xr:uid="{804B0079-2B9A-4872-BE41-235F585FA256}"/>
    <cellStyle name="20% - Accent5 2 2 6" xfId="1583" xr:uid="{00000000-0005-0000-0000-000047000000}"/>
    <cellStyle name="20% - Accent5 2 2 6 2" xfId="4553" xr:uid="{8815972D-0380-4FCF-928A-5439913F602B}"/>
    <cellStyle name="20% - Accent5 2 2 7" xfId="3109" xr:uid="{2E156065-7E50-4030-A4B6-46B30420475C}"/>
    <cellStyle name="20% - Accent5 2 3" xfId="197" xr:uid="{00000000-0005-0000-0000-000047000000}"/>
    <cellStyle name="20% - Accent5 2 3 2" xfId="545" xr:uid="{00000000-0005-0000-0000-000047000000}"/>
    <cellStyle name="20% - Accent5 2 3 2 2" xfId="1267" xr:uid="{00000000-0005-0000-0000-000047000000}"/>
    <cellStyle name="20% - Accent5 2 3 2 2 2" xfId="2711" xr:uid="{00000000-0005-0000-0000-000047000000}"/>
    <cellStyle name="20% - Accent5 2 3 2 2 2 2" xfId="5681" xr:uid="{B5E6B359-D86B-43D4-BC99-F5A0A0BE60A8}"/>
    <cellStyle name="20% - Accent5 2 3 2 2 3" xfId="4237" xr:uid="{4A718A69-0559-4B53-B332-7D9C809BD457}"/>
    <cellStyle name="20% - Accent5 2 3 2 3" xfId="1989" xr:uid="{00000000-0005-0000-0000-000047000000}"/>
    <cellStyle name="20% - Accent5 2 3 2 3 2" xfId="4959" xr:uid="{95DF7D5C-A0D3-42FD-9042-BE6F2940B65A}"/>
    <cellStyle name="20% - Accent5 2 3 2 4" xfId="3515" xr:uid="{2743C90C-9C27-41FB-926F-A9477A560C18}"/>
    <cellStyle name="20% - Accent5 2 3 3" xfId="919" xr:uid="{00000000-0005-0000-0000-000047000000}"/>
    <cellStyle name="20% - Accent5 2 3 3 2" xfId="2363" xr:uid="{00000000-0005-0000-0000-000047000000}"/>
    <cellStyle name="20% - Accent5 2 3 3 2 2" xfId="5333" xr:uid="{D4FF19B8-E5C2-4D7A-9132-0EF75EBD3E1F}"/>
    <cellStyle name="20% - Accent5 2 3 3 3" xfId="3889" xr:uid="{FCAB50B1-309C-443E-BCC9-0BF2F61293AE}"/>
    <cellStyle name="20% - Accent5 2 3 4" xfId="1641" xr:uid="{00000000-0005-0000-0000-000047000000}"/>
    <cellStyle name="20% - Accent5 2 3 4 2" xfId="4611" xr:uid="{D29FE714-958C-4C8A-8731-452F12BA74D5}"/>
    <cellStyle name="20% - Accent5 2 3 5" xfId="3167" xr:uid="{23AD3327-20AA-47A5-9CF9-7262F9C87C60}"/>
    <cellStyle name="20% - Accent5 2 4" xfId="313" xr:uid="{00000000-0005-0000-0000-000047000000}"/>
    <cellStyle name="20% - Accent5 2 4 2" xfId="661" xr:uid="{00000000-0005-0000-0000-000047000000}"/>
    <cellStyle name="20% - Accent5 2 4 2 2" xfId="1383" xr:uid="{00000000-0005-0000-0000-000047000000}"/>
    <cellStyle name="20% - Accent5 2 4 2 2 2" xfId="2827" xr:uid="{00000000-0005-0000-0000-000047000000}"/>
    <cellStyle name="20% - Accent5 2 4 2 2 2 2" xfId="5797" xr:uid="{A51C1156-7459-4A35-936F-0E194C849C80}"/>
    <cellStyle name="20% - Accent5 2 4 2 2 3" xfId="4353" xr:uid="{E0B5229E-B5D9-44DF-B5F8-08A7816A4E05}"/>
    <cellStyle name="20% - Accent5 2 4 2 3" xfId="2105" xr:uid="{00000000-0005-0000-0000-000047000000}"/>
    <cellStyle name="20% - Accent5 2 4 2 3 2" xfId="5075" xr:uid="{0F9CCB96-6467-4E84-BEC4-FDB8CF729CC6}"/>
    <cellStyle name="20% - Accent5 2 4 2 4" xfId="3631" xr:uid="{B0008C81-943E-4C27-9A61-28DB9F0F3F1C}"/>
    <cellStyle name="20% - Accent5 2 4 3" xfId="1035" xr:uid="{00000000-0005-0000-0000-000047000000}"/>
    <cellStyle name="20% - Accent5 2 4 3 2" xfId="2479" xr:uid="{00000000-0005-0000-0000-000047000000}"/>
    <cellStyle name="20% - Accent5 2 4 3 2 2" xfId="5449" xr:uid="{CA442CC5-2DB8-4247-9F36-780C77FC69EF}"/>
    <cellStyle name="20% - Accent5 2 4 3 3" xfId="4005" xr:uid="{669D20B4-5439-4065-8EB0-B81133DCC9A1}"/>
    <cellStyle name="20% - Accent5 2 4 4" xfId="1757" xr:uid="{00000000-0005-0000-0000-000047000000}"/>
    <cellStyle name="20% - Accent5 2 4 4 2" xfId="4727" xr:uid="{1836DF03-E471-4120-9088-FDA7250AD130}"/>
    <cellStyle name="20% - Accent5 2 4 5" xfId="3283" xr:uid="{77056D03-4BCF-4847-855E-4D52F659DB78}"/>
    <cellStyle name="20% - Accent5 2 5" xfId="429" xr:uid="{00000000-0005-0000-0000-000047000000}"/>
    <cellStyle name="20% - Accent5 2 5 2" xfId="1151" xr:uid="{00000000-0005-0000-0000-000047000000}"/>
    <cellStyle name="20% - Accent5 2 5 2 2" xfId="2595" xr:uid="{00000000-0005-0000-0000-000047000000}"/>
    <cellStyle name="20% - Accent5 2 5 2 2 2" xfId="5565" xr:uid="{4B81CB24-506E-4DC6-953F-9BDC6AA442FC}"/>
    <cellStyle name="20% - Accent5 2 5 2 3" xfId="4121" xr:uid="{D013F06B-4EB1-435C-98FE-F7FAF3C975F3}"/>
    <cellStyle name="20% - Accent5 2 5 3" xfId="1873" xr:uid="{00000000-0005-0000-0000-000047000000}"/>
    <cellStyle name="20% - Accent5 2 5 3 2" xfId="4843" xr:uid="{22228946-DA66-4410-BED7-9931A1A92E0A}"/>
    <cellStyle name="20% - Accent5 2 5 4" xfId="3399" xr:uid="{29EC24BB-CFE3-4F35-9C69-561CC3E262ED}"/>
    <cellStyle name="20% - Accent5 2 6" xfId="803" xr:uid="{00000000-0005-0000-0000-000047000000}"/>
    <cellStyle name="20% - Accent5 2 6 2" xfId="2247" xr:uid="{00000000-0005-0000-0000-000047000000}"/>
    <cellStyle name="20% - Accent5 2 6 2 2" xfId="5217" xr:uid="{ABE099BB-4DC1-4580-AC01-F4FF680106F9}"/>
    <cellStyle name="20% - Accent5 2 6 3" xfId="3773" xr:uid="{94CCB25F-BD6C-4FFD-A5D1-EBA6844A76EF}"/>
    <cellStyle name="20% - Accent5 2 7" xfId="1525" xr:uid="{00000000-0005-0000-0000-000047000000}"/>
    <cellStyle name="20% - Accent5 2 7 2" xfId="4495" xr:uid="{04E50BB4-8111-4315-A3F9-519593E869E4}"/>
    <cellStyle name="20% - Accent5 2 8" xfId="3051" xr:uid="{8E5321E7-FA72-4D8E-B394-9456B070D8F1}"/>
    <cellStyle name="20% - Accent5 3" xfId="108" xr:uid="{00000000-0005-0000-0000-000066000000}"/>
    <cellStyle name="20% - Accent5 3 2" xfId="224" xr:uid="{00000000-0005-0000-0000-000066000000}"/>
    <cellStyle name="20% - Accent5 3 2 2" xfId="572" xr:uid="{00000000-0005-0000-0000-000066000000}"/>
    <cellStyle name="20% - Accent5 3 2 2 2" xfId="1294" xr:uid="{00000000-0005-0000-0000-000066000000}"/>
    <cellStyle name="20% - Accent5 3 2 2 2 2" xfId="2738" xr:uid="{00000000-0005-0000-0000-000066000000}"/>
    <cellStyle name="20% - Accent5 3 2 2 2 2 2" xfId="5708" xr:uid="{D7E7D4CE-7CF8-4679-87DF-28643E39003D}"/>
    <cellStyle name="20% - Accent5 3 2 2 2 3" xfId="4264" xr:uid="{8A148BD3-4645-4A5C-9B52-89980902A1ED}"/>
    <cellStyle name="20% - Accent5 3 2 2 3" xfId="2016" xr:uid="{00000000-0005-0000-0000-000066000000}"/>
    <cellStyle name="20% - Accent5 3 2 2 3 2" xfId="4986" xr:uid="{277714D2-2EB0-430E-854E-04A3004795CE}"/>
    <cellStyle name="20% - Accent5 3 2 2 4" xfId="3542" xr:uid="{2F7C42CB-986A-4BCB-A5F2-7CCC1574BD9D}"/>
    <cellStyle name="20% - Accent5 3 2 3" xfId="946" xr:uid="{00000000-0005-0000-0000-000066000000}"/>
    <cellStyle name="20% - Accent5 3 2 3 2" xfId="2390" xr:uid="{00000000-0005-0000-0000-000066000000}"/>
    <cellStyle name="20% - Accent5 3 2 3 2 2" xfId="5360" xr:uid="{C78DB73A-26F7-452A-9FE5-5F2F1989F813}"/>
    <cellStyle name="20% - Accent5 3 2 3 3" xfId="3916" xr:uid="{882FC261-C52C-4A31-9173-929B5FBA7848}"/>
    <cellStyle name="20% - Accent5 3 2 4" xfId="1668" xr:uid="{00000000-0005-0000-0000-000066000000}"/>
    <cellStyle name="20% - Accent5 3 2 4 2" xfId="4638" xr:uid="{0978BA7D-04E4-45C3-BD7C-DF7EDC89B536}"/>
    <cellStyle name="20% - Accent5 3 2 5" xfId="3194" xr:uid="{CA845BC1-62E8-42CD-BA92-DD2979C0E332}"/>
    <cellStyle name="20% - Accent5 3 3" xfId="340" xr:uid="{00000000-0005-0000-0000-000066000000}"/>
    <cellStyle name="20% - Accent5 3 3 2" xfId="688" xr:uid="{00000000-0005-0000-0000-000066000000}"/>
    <cellStyle name="20% - Accent5 3 3 2 2" xfId="1410" xr:uid="{00000000-0005-0000-0000-000066000000}"/>
    <cellStyle name="20% - Accent5 3 3 2 2 2" xfId="2854" xr:uid="{00000000-0005-0000-0000-000066000000}"/>
    <cellStyle name="20% - Accent5 3 3 2 2 2 2" xfId="5824" xr:uid="{0885881D-36DD-4441-9517-74D62AAF058A}"/>
    <cellStyle name="20% - Accent5 3 3 2 2 3" xfId="4380" xr:uid="{3D7747E8-D2DB-4F67-B603-8B8C516763C6}"/>
    <cellStyle name="20% - Accent5 3 3 2 3" xfId="2132" xr:uid="{00000000-0005-0000-0000-000066000000}"/>
    <cellStyle name="20% - Accent5 3 3 2 3 2" xfId="5102" xr:uid="{1145949E-727B-4FB0-89E5-CB182CE4D8DD}"/>
    <cellStyle name="20% - Accent5 3 3 2 4" xfId="3658" xr:uid="{9CF19CFF-339E-443F-8663-362E3431B038}"/>
    <cellStyle name="20% - Accent5 3 3 3" xfId="1062" xr:uid="{00000000-0005-0000-0000-000066000000}"/>
    <cellStyle name="20% - Accent5 3 3 3 2" xfId="2506" xr:uid="{00000000-0005-0000-0000-000066000000}"/>
    <cellStyle name="20% - Accent5 3 3 3 2 2" xfId="5476" xr:uid="{20B63FB7-B9D1-425A-B76B-A4CDDBB879E8}"/>
    <cellStyle name="20% - Accent5 3 3 3 3" xfId="4032" xr:uid="{AE524D21-8B6E-4E45-942D-60C16596248B}"/>
    <cellStyle name="20% - Accent5 3 3 4" xfId="1784" xr:uid="{00000000-0005-0000-0000-000066000000}"/>
    <cellStyle name="20% - Accent5 3 3 4 2" xfId="4754" xr:uid="{CFB628C9-69A1-4495-8F16-AC60F2B453E1}"/>
    <cellStyle name="20% - Accent5 3 3 5" xfId="3310" xr:uid="{A7570176-68B9-4B3A-AC8D-7D58BABD7588}"/>
    <cellStyle name="20% - Accent5 3 4" xfId="456" xr:uid="{00000000-0005-0000-0000-000066000000}"/>
    <cellStyle name="20% - Accent5 3 4 2" xfId="1178" xr:uid="{00000000-0005-0000-0000-000066000000}"/>
    <cellStyle name="20% - Accent5 3 4 2 2" xfId="2622" xr:uid="{00000000-0005-0000-0000-000066000000}"/>
    <cellStyle name="20% - Accent5 3 4 2 2 2" xfId="5592" xr:uid="{E984A0FD-EE0C-49AE-86C1-57A67BBAC6EB}"/>
    <cellStyle name="20% - Accent5 3 4 2 3" xfId="4148" xr:uid="{A69023CA-55F7-4631-B6AC-60F84F2F30E1}"/>
    <cellStyle name="20% - Accent5 3 4 3" xfId="1900" xr:uid="{00000000-0005-0000-0000-000066000000}"/>
    <cellStyle name="20% - Accent5 3 4 3 2" xfId="4870" xr:uid="{E6781A51-5BF1-4472-8913-70F2EB97234B}"/>
    <cellStyle name="20% - Accent5 3 4 4" xfId="3426" xr:uid="{D1B8F49A-8DE6-4620-A2D4-FD0B1598D4FA}"/>
    <cellStyle name="20% - Accent5 3 5" xfId="830" xr:uid="{00000000-0005-0000-0000-000066000000}"/>
    <cellStyle name="20% - Accent5 3 5 2" xfId="2274" xr:uid="{00000000-0005-0000-0000-000066000000}"/>
    <cellStyle name="20% - Accent5 3 5 2 2" xfId="5244" xr:uid="{5AEC3E60-C9DF-4A01-AD78-C9BADF419FC7}"/>
    <cellStyle name="20% - Accent5 3 5 3" xfId="3800" xr:uid="{A1687342-CD14-42B9-82C1-857AB75B408F}"/>
    <cellStyle name="20% - Accent5 3 6" xfId="1552" xr:uid="{00000000-0005-0000-0000-000066000000}"/>
    <cellStyle name="20% - Accent5 3 6 2" xfId="4522" xr:uid="{CE94D9DB-A266-400C-AF16-3786AB4D4EDC}"/>
    <cellStyle name="20% - Accent5 3 7" xfId="3078" xr:uid="{6C53DE76-B9D8-4C7F-B246-229257A7B879}"/>
    <cellStyle name="20% - Accent5 4" xfId="166" xr:uid="{00000000-0005-0000-0000-0000A8000000}"/>
    <cellStyle name="20% - Accent5 4 2" xfId="514" xr:uid="{00000000-0005-0000-0000-0000A8000000}"/>
    <cellStyle name="20% - Accent5 4 2 2" xfId="1236" xr:uid="{00000000-0005-0000-0000-0000A8000000}"/>
    <cellStyle name="20% - Accent5 4 2 2 2" xfId="2680" xr:uid="{00000000-0005-0000-0000-0000A8000000}"/>
    <cellStyle name="20% - Accent5 4 2 2 2 2" xfId="5650" xr:uid="{D6B1773E-BB28-4730-BF05-CE1B8AE56024}"/>
    <cellStyle name="20% - Accent5 4 2 2 3" xfId="4206" xr:uid="{8F9FF02E-FB35-4DEA-ABF6-2AD91B054E0C}"/>
    <cellStyle name="20% - Accent5 4 2 3" xfId="1958" xr:uid="{00000000-0005-0000-0000-0000A8000000}"/>
    <cellStyle name="20% - Accent5 4 2 3 2" xfId="4928" xr:uid="{CEA4ED93-1DE1-43BC-90FA-A8D0D1F9F26D}"/>
    <cellStyle name="20% - Accent5 4 2 4" xfId="3484" xr:uid="{E4829489-7F75-4270-BE03-1E590AA24F9E}"/>
    <cellStyle name="20% - Accent5 4 3" xfId="888" xr:uid="{00000000-0005-0000-0000-0000A8000000}"/>
    <cellStyle name="20% - Accent5 4 3 2" xfId="2332" xr:uid="{00000000-0005-0000-0000-0000A8000000}"/>
    <cellStyle name="20% - Accent5 4 3 2 2" xfId="5302" xr:uid="{4D4C6837-5755-4535-8839-0F86F8AC07AC}"/>
    <cellStyle name="20% - Accent5 4 3 3" xfId="3858" xr:uid="{E98C5E0B-8F9E-448C-AF11-9085AD3AC9DF}"/>
    <cellStyle name="20% - Accent5 4 4" xfId="1610" xr:uid="{00000000-0005-0000-0000-0000A8000000}"/>
    <cellStyle name="20% - Accent5 4 4 2" xfId="4580" xr:uid="{EF92E409-0406-410E-A40F-0214BB1A4960}"/>
    <cellStyle name="20% - Accent5 4 5" xfId="3136" xr:uid="{1B008F3A-36BC-4D7B-AC04-B92E8A4F6626}"/>
    <cellStyle name="20% - Accent5 5" xfId="282" xr:uid="{00000000-0005-0000-0000-00001C010000}"/>
    <cellStyle name="20% - Accent5 5 2" xfId="630" xr:uid="{00000000-0005-0000-0000-00001C010000}"/>
    <cellStyle name="20% - Accent5 5 2 2" xfId="1352" xr:uid="{00000000-0005-0000-0000-00001C010000}"/>
    <cellStyle name="20% - Accent5 5 2 2 2" xfId="2796" xr:uid="{00000000-0005-0000-0000-00001C010000}"/>
    <cellStyle name="20% - Accent5 5 2 2 2 2" xfId="5766" xr:uid="{1B6EF088-F5B9-4E70-B32E-C028719B5587}"/>
    <cellStyle name="20% - Accent5 5 2 2 3" xfId="4322" xr:uid="{8859DDE7-7AA7-4852-B988-4173051DD78C}"/>
    <cellStyle name="20% - Accent5 5 2 3" xfId="2074" xr:uid="{00000000-0005-0000-0000-00001C010000}"/>
    <cellStyle name="20% - Accent5 5 2 3 2" xfId="5044" xr:uid="{4E32CA39-AF51-4482-A7C9-92F5508D6D42}"/>
    <cellStyle name="20% - Accent5 5 2 4" xfId="3600" xr:uid="{93080FA2-EF21-4652-A63E-26DC5FCD4516}"/>
    <cellStyle name="20% - Accent5 5 3" xfId="1004" xr:uid="{00000000-0005-0000-0000-00001C010000}"/>
    <cellStyle name="20% - Accent5 5 3 2" xfId="2448" xr:uid="{00000000-0005-0000-0000-00001C010000}"/>
    <cellStyle name="20% - Accent5 5 3 2 2" xfId="5418" xr:uid="{1777AB53-7909-490F-A039-1E90E3EA3A3A}"/>
    <cellStyle name="20% - Accent5 5 3 3" xfId="3974" xr:uid="{54263493-2488-4F95-92B4-A6756DDC807E}"/>
    <cellStyle name="20% - Accent5 5 4" xfId="1726" xr:uid="{00000000-0005-0000-0000-00001C010000}"/>
    <cellStyle name="20% - Accent5 5 4 2" xfId="4696" xr:uid="{3A8D63C4-203F-47EA-A35D-8040545713E5}"/>
    <cellStyle name="20% - Accent5 5 5" xfId="3252" xr:uid="{35E3A7A7-F35F-4590-970E-51B329ACEFD6}"/>
    <cellStyle name="20% - Accent5 6" xfId="398" xr:uid="{00000000-0005-0000-0000-0000B2010000}"/>
    <cellStyle name="20% - Accent5 6 2" xfId="1120" xr:uid="{00000000-0005-0000-0000-0000B2010000}"/>
    <cellStyle name="20% - Accent5 6 2 2" xfId="2564" xr:uid="{00000000-0005-0000-0000-0000B2010000}"/>
    <cellStyle name="20% - Accent5 6 2 2 2" xfId="5534" xr:uid="{6E6178F8-E1C7-406A-9F18-B6D5F2B273A3}"/>
    <cellStyle name="20% - Accent5 6 2 3" xfId="4090" xr:uid="{6D7583D1-1415-4954-BBDC-B88377CC0A91}"/>
    <cellStyle name="20% - Accent5 6 3" xfId="1842" xr:uid="{00000000-0005-0000-0000-0000B2010000}"/>
    <cellStyle name="20% - Accent5 6 3 2" xfId="4812" xr:uid="{21304254-5CD7-4991-8964-D055401C2C9F}"/>
    <cellStyle name="20% - Accent5 6 4" xfId="3368" xr:uid="{D2DEEC5D-5E26-4F59-9F0D-3B94897B0117}"/>
    <cellStyle name="20% - Accent5 7" xfId="748" xr:uid="{00000000-0005-0000-0000-0000E0020000}"/>
    <cellStyle name="20% - Accent5 7 2" xfId="1470" xr:uid="{00000000-0005-0000-0000-0000E0020000}"/>
    <cellStyle name="20% - Accent5 7 2 2" xfId="2914" xr:uid="{00000000-0005-0000-0000-0000E0020000}"/>
    <cellStyle name="20% - Accent5 7 2 2 2" xfId="5884" xr:uid="{8D9C313E-C7D5-4D49-A614-0DB6ACB455FD}"/>
    <cellStyle name="20% - Accent5 7 2 3" xfId="4440" xr:uid="{66695DF6-24D3-4737-84BB-5475E9E4137E}"/>
    <cellStyle name="20% - Accent5 7 3" xfId="2192" xr:uid="{00000000-0005-0000-0000-0000E0020000}"/>
    <cellStyle name="20% - Accent5 7 3 2" xfId="5162" xr:uid="{B1B41329-DB8A-47A8-B890-718749B20E06}"/>
    <cellStyle name="20% - Accent5 7 4" xfId="3718" xr:uid="{32F06C0B-B67E-433C-92C5-E304C5C3469D}"/>
    <cellStyle name="20% - Accent5 8" xfId="772" xr:uid="{00000000-0005-0000-0000-00005C030000}"/>
    <cellStyle name="20% - Accent5 8 2" xfId="2216" xr:uid="{00000000-0005-0000-0000-00005C030000}"/>
    <cellStyle name="20% - Accent5 8 2 2" xfId="5186" xr:uid="{49A9A492-1BCD-499C-840F-0BDC3ABB17E0}"/>
    <cellStyle name="20% - Accent5 8 3" xfId="3742" xr:uid="{5298881E-65B0-4AC3-B6ED-03F7E3B6DF06}"/>
    <cellStyle name="20% - Accent5 9" xfId="1494" xr:uid="{00000000-0005-0000-0000-000090060000}"/>
    <cellStyle name="20% - Accent5 9 2" xfId="4464" xr:uid="{E528045E-4E09-47DA-A8B3-F6DD731F7909}"/>
    <cellStyle name="20% - Accent6" xfId="53" builtinId="50" customBuiltin="1"/>
    <cellStyle name="20% - Accent6 10" xfId="2941" xr:uid="{00000000-0005-0000-0000-0000730B0000}"/>
    <cellStyle name="20% - Accent6 10 2" xfId="5911" xr:uid="{B2150DF3-F42A-4594-AC31-5FF1DA470F28}"/>
    <cellStyle name="20% - Accent6 11" xfId="2974" xr:uid="{5B48F3B6-ABFD-4512-B519-047C0D5F40EE}"/>
    <cellStyle name="20% - Accent6 11 2" xfId="5944" xr:uid="{F719352B-9FBA-4254-B271-403A93834D03}"/>
    <cellStyle name="20% - Accent6 12" xfId="2995" xr:uid="{7CD42708-2EC5-4645-B0AE-5F3FFEBAF5D3}"/>
    <cellStyle name="20% - Accent6 12 2" xfId="5965" xr:uid="{F202EC6E-9A9C-45D9-B2AE-1E7847BDD820}"/>
    <cellStyle name="20% - Accent6 13" xfId="3022" xr:uid="{8100EB53-71DD-48A9-8D10-849B0E31FF2A}"/>
    <cellStyle name="20% - Accent6 14" xfId="5988" xr:uid="{792DF274-567E-40F8-93AA-6CDB85A7D47B}"/>
    <cellStyle name="20% - Accent6 15" xfId="6009" xr:uid="{D17DC693-9DA8-401E-80BF-E5899EB7566D}"/>
    <cellStyle name="20% - Accent6 2" xfId="84" xr:uid="{00000000-0005-0000-0000-000048000000}"/>
    <cellStyle name="20% - Accent6 2 2" xfId="142" xr:uid="{00000000-0005-0000-0000-000048000000}"/>
    <cellStyle name="20% - Accent6 2 2 2" xfId="258" xr:uid="{00000000-0005-0000-0000-000048000000}"/>
    <cellStyle name="20% - Accent6 2 2 2 2" xfId="606" xr:uid="{00000000-0005-0000-0000-000048000000}"/>
    <cellStyle name="20% - Accent6 2 2 2 2 2" xfId="1328" xr:uid="{00000000-0005-0000-0000-000048000000}"/>
    <cellStyle name="20% - Accent6 2 2 2 2 2 2" xfId="2772" xr:uid="{00000000-0005-0000-0000-000048000000}"/>
    <cellStyle name="20% - Accent6 2 2 2 2 2 2 2" xfId="5742" xr:uid="{4CE11AFB-8321-4A87-83E6-CEE198559FF8}"/>
    <cellStyle name="20% - Accent6 2 2 2 2 2 3" xfId="4298" xr:uid="{A8E019C0-7129-4320-96C9-3811C063D912}"/>
    <cellStyle name="20% - Accent6 2 2 2 2 3" xfId="2050" xr:uid="{00000000-0005-0000-0000-000048000000}"/>
    <cellStyle name="20% - Accent6 2 2 2 2 3 2" xfId="5020" xr:uid="{D8692A9D-EFA5-4FA9-A4E1-BC7CF623C38B}"/>
    <cellStyle name="20% - Accent6 2 2 2 2 4" xfId="3576" xr:uid="{3E09F28E-3EB9-434D-B9F9-A04DCF09B661}"/>
    <cellStyle name="20% - Accent6 2 2 2 3" xfId="980" xr:uid="{00000000-0005-0000-0000-000048000000}"/>
    <cellStyle name="20% - Accent6 2 2 2 3 2" xfId="2424" xr:uid="{00000000-0005-0000-0000-000048000000}"/>
    <cellStyle name="20% - Accent6 2 2 2 3 2 2" xfId="5394" xr:uid="{1C08D14D-54E9-4563-A990-7158DF17C013}"/>
    <cellStyle name="20% - Accent6 2 2 2 3 3" xfId="3950" xr:uid="{4A12A6BD-0B0F-4007-B0E3-2DD72E4F889C}"/>
    <cellStyle name="20% - Accent6 2 2 2 4" xfId="1702" xr:uid="{00000000-0005-0000-0000-000048000000}"/>
    <cellStyle name="20% - Accent6 2 2 2 4 2" xfId="4672" xr:uid="{E7A857DE-2784-4BD0-B91E-4E7CF3357A22}"/>
    <cellStyle name="20% - Accent6 2 2 2 5" xfId="3228" xr:uid="{CEF0001A-2D24-4C15-A497-7EF3861FDEF1}"/>
    <cellStyle name="20% - Accent6 2 2 3" xfId="374" xr:uid="{00000000-0005-0000-0000-000048000000}"/>
    <cellStyle name="20% - Accent6 2 2 3 2" xfId="722" xr:uid="{00000000-0005-0000-0000-000048000000}"/>
    <cellStyle name="20% - Accent6 2 2 3 2 2" xfId="1444" xr:uid="{00000000-0005-0000-0000-000048000000}"/>
    <cellStyle name="20% - Accent6 2 2 3 2 2 2" xfId="2888" xr:uid="{00000000-0005-0000-0000-000048000000}"/>
    <cellStyle name="20% - Accent6 2 2 3 2 2 2 2" xfId="5858" xr:uid="{E0DF766E-6319-4E70-8337-72596AFAE02C}"/>
    <cellStyle name="20% - Accent6 2 2 3 2 2 3" xfId="4414" xr:uid="{3956ACF3-D9BC-4608-83C4-2E56CF6D34E9}"/>
    <cellStyle name="20% - Accent6 2 2 3 2 3" xfId="2166" xr:uid="{00000000-0005-0000-0000-000048000000}"/>
    <cellStyle name="20% - Accent6 2 2 3 2 3 2" xfId="5136" xr:uid="{7E611BA1-FFFE-48D1-9DA8-A427EA7952C7}"/>
    <cellStyle name="20% - Accent6 2 2 3 2 4" xfId="3692" xr:uid="{1C7D7987-39C1-4791-9F28-C7A9734F2762}"/>
    <cellStyle name="20% - Accent6 2 2 3 3" xfId="1096" xr:uid="{00000000-0005-0000-0000-000048000000}"/>
    <cellStyle name="20% - Accent6 2 2 3 3 2" xfId="2540" xr:uid="{00000000-0005-0000-0000-000048000000}"/>
    <cellStyle name="20% - Accent6 2 2 3 3 2 2" xfId="5510" xr:uid="{31D3E796-4C06-471E-895B-3FAC3E318A2C}"/>
    <cellStyle name="20% - Accent6 2 2 3 3 3" xfId="4066" xr:uid="{3AC01F88-9C41-40DF-A4E3-D684D09F0CF9}"/>
    <cellStyle name="20% - Accent6 2 2 3 4" xfId="1818" xr:uid="{00000000-0005-0000-0000-000048000000}"/>
    <cellStyle name="20% - Accent6 2 2 3 4 2" xfId="4788" xr:uid="{176A7313-4709-4A6C-A06F-05512357DE9E}"/>
    <cellStyle name="20% - Accent6 2 2 3 5" xfId="3344" xr:uid="{4D426080-AD47-4E25-AF70-E1E942668506}"/>
    <cellStyle name="20% - Accent6 2 2 4" xfId="490" xr:uid="{00000000-0005-0000-0000-000048000000}"/>
    <cellStyle name="20% - Accent6 2 2 4 2" xfId="1212" xr:uid="{00000000-0005-0000-0000-000048000000}"/>
    <cellStyle name="20% - Accent6 2 2 4 2 2" xfId="2656" xr:uid="{00000000-0005-0000-0000-000048000000}"/>
    <cellStyle name="20% - Accent6 2 2 4 2 2 2" xfId="5626" xr:uid="{B657DECB-BE47-481C-A6B6-2B63CEED7199}"/>
    <cellStyle name="20% - Accent6 2 2 4 2 3" xfId="4182" xr:uid="{1FFDD1F3-5CAD-4B7B-A53D-AAD66112C53B}"/>
    <cellStyle name="20% - Accent6 2 2 4 3" xfId="1934" xr:uid="{00000000-0005-0000-0000-000048000000}"/>
    <cellStyle name="20% - Accent6 2 2 4 3 2" xfId="4904" xr:uid="{464F12E5-B817-4E5C-A69E-51E69F3BDCE0}"/>
    <cellStyle name="20% - Accent6 2 2 4 4" xfId="3460" xr:uid="{3BD22E62-EC80-4507-BCA2-C8C5D5A3E892}"/>
    <cellStyle name="20% - Accent6 2 2 5" xfId="864" xr:uid="{00000000-0005-0000-0000-000048000000}"/>
    <cellStyle name="20% - Accent6 2 2 5 2" xfId="2308" xr:uid="{00000000-0005-0000-0000-000048000000}"/>
    <cellStyle name="20% - Accent6 2 2 5 2 2" xfId="5278" xr:uid="{3C11440E-F744-4316-8297-BE4B854F320F}"/>
    <cellStyle name="20% - Accent6 2 2 5 3" xfId="3834" xr:uid="{114AFD5F-95A7-4587-801B-AE7537D6A8C1}"/>
    <cellStyle name="20% - Accent6 2 2 6" xfId="1586" xr:uid="{00000000-0005-0000-0000-000048000000}"/>
    <cellStyle name="20% - Accent6 2 2 6 2" xfId="4556" xr:uid="{9BDECB28-1EE9-45D9-B78A-A7BDA2B30894}"/>
    <cellStyle name="20% - Accent6 2 2 7" xfId="3112" xr:uid="{CCBD68B8-882E-465D-957F-2933636D0876}"/>
    <cellStyle name="20% - Accent6 2 3" xfId="200" xr:uid="{00000000-0005-0000-0000-000048000000}"/>
    <cellStyle name="20% - Accent6 2 3 2" xfId="548" xr:uid="{00000000-0005-0000-0000-000048000000}"/>
    <cellStyle name="20% - Accent6 2 3 2 2" xfId="1270" xr:uid="{00000000-0005-0000-0000-000048000000}"/>
    <cellStyle name="20% - Accent6 2 3 2 2 2" xfId="2714" xr:uid="{00000000-0005-0000-0000-000048000000}"/>
    <cellStyle name="20% - Accent6 2 3 2 2 2 2" xfId="5684" xr:uid="{8B8B8D36-C7E6-45F1-BF28-36B9A9546A52}"/>
    <cellStyle name="20% - Accent6 2 3 2 2 3" xfId="4240" xr:uid="{8F660163-486C-4293-90AA-B9C343187D10}"/>
    <cellStyle name="20% - Accent6 2 3 2 3" xfId="1992" xr:uid="{00000000-0005-0000-0000-000048000000}"/>
    <cellStyle name="20% - Accent6 2 3 2 3 2" xfId="4962" xr:uid="{6B60021D-9D07-4878-80F1-ED8DBF34DEA7}"/>
    <cellStyle name="20% - Accent6 2 3 2 4" xfId="3518" xr:uid="{4764BA6F-B1BD-47F1-BC66-6FDA02055090}"/>
    <cellStyle name="20% - Accent6 2 3 3" xfId="922" xr:uid="{00000000-0005-0000-0000-000048000000}"/>
    <cellStyle name="20% - Accent6 2 3 3 2" xfId="2366" xr:uid="{00000000-0005-0000-0000-000048000000}"/>
    <cellStyle name="20% - Accent6 2 3 3 2 2" xfId="5336" xr:uid="{8A684CDC-7D0F-4FA2-B4FD-48D81561ED4E}"/>
    <cellStyle name="20% - Accent6 2 3 3 3" xfId="3892" xr:uid="{5BF23AEC-B0B2-48A5-A667-B2B8BD4A9A70}"/>
    <cellStyle name="20% - Accent6 2 3 4" xfId="1644" xr:uid="{00000000-0005-0000-0000-000048000000}"/>
    <cellStyle name="20% - Accent6 2 3 4 2" xfId="4614" xr:uid="{0F69F62B-6D34-4F98-A503-D08BA9369CA2}"/>
    <cellStyle name="20% - Accent6 2 3 5" xfId="3170" xr:uid="{37CEE556-05D6-467D-87F2-DDC4FF6BAD9D}"/>
    <cellStyle name="20% - Accent6 2 4" xfId="316" xr:uid="{00000000-0005-0000-0000-000048000000}"/>
    <cellStyle name="20% - Accent6 2 4 2" xfId="664" xr:uid="{00000000-0005-0000-0000-000048000000}"/>
    <cellStyle name="20% - Accent6 2 4 2 2" xfId="1386" xr:uid="{00000000-0005-0000-0000-000048000000}"/>
    <cellStyle name="20% - Accent6 2 4 2 2 2" xfId="2830" xr:uid="{00000000-0005-0000-0000-000048000000}"/>
    <cellStyle name="20% - Accent6 2 4 2 2 2 2" xfId="5800" xr:uid="{4270F44A-93E2-49FC-BD77-3C4B69821426}"/>
    <cellStyle name="20% - Accent6 2 4 2 2 3" xfId="4356" xr:uid="{48251947-16EE-462F-BE78-9AB74B9333E3}"/>
    <cellStyle name="20% - Accent6 2 4 2 3" xfId="2108" xr:uid="{00000000-0005-0000-0000-000048000000}"/>
    <cellStyle name="20% - Accent6 2 4 2 3 2" xfId="5078" xr:uid="{13899EFA-549F-4BB6-98CD-65381C15DF5E}"/>
    <cellStyle name="20% - Accent6 2 4 2 4" xfId="3634" xr:uid="{5A35DA62-9EBC-4DB3-B87B-82095B6A1F4F}"/>
    <cellStyle name="20% - Accent6 2 4 3" xfId="1038" xr:uid="{00000000-0005-0000-0000-000048000000}"/>
    <cellStyle name="20% - Accent6 2 4 3 2" xfId="2482" xr:uid="{00000000-0005-0000-0000-000048000000}"/>
    <cellStyle name="20% - Accent6 2 4 3 2 2" xfId="5452" xr:uid="{3A55881D-406D-4EF9-A62E-98B2E77B81B3}"/>
    <cellStyle name="20% - Accent6 2 4 3 3" xfId="4008" xr:uid="{A71CE6A8-6FC2-4210-99C4-0757D8DC6FCB}"/>
    <cellStyle name="20% - Accent6 2 4 4" xfId="1760" xr:uid="{00000000-0005-0000-0000-000048000000}"/>
    <cellStyle name="20% - Accent6 2 4 4 2" xfId="4730" xr:uid="{017E0D22-50AA-4644-9731-7175B16AF7C9}"/>
    <cellStyle name="20% - Accent6 2 4 5" xfId="3286" xr:uid="{3756447B-664C-49EE-A95F-3744E2CB698D}"/>
    <cellStyle name="20% - Accent6 2 5" xfId="432" xr:uid="{00000000-0005-0000-0000-000048000000}"/>
    <cellStyle name="20% - Accent6 2 5 2" xfId="1154" xr:uid="{00000000-0005-0000-0000-000048000000}"/>
    <cellStyle name="20% - Accent6 2 5 2 2" xfId="2598" xr:uid="{00000000-0005-0000-0000-000048000000}"/>
    <cellStyle name="20% - Accent6 2 5 2 2 2" xfId="5568" xr:uid="{1360DFCB-294D-4270-8D02-3BE4567F8797}"/>
    <cellStyle name="20% - Accent6 2 5 2 3" xfId="4124" xr:uid="{824D783A-3EE0-4D81-AA5E-0C17509791EA}"/>
    <cellStyle name="20% - Accent6 2 5 3" xfId="1876" xr:uid="{00000000-0005-0000-0000-000048000000}"/>
    <cellStyle name="20% - Accent6 2 5 3 2" xfId="4846" xr:uid="{3943F8EE-1044-4F67-846A-8BA0E3526302}"/>
    <cellStyle name="20% - Accent6 2 5 4" xfId="3402" xr:uid="{066D92D6-424F-491C-A592-E868E1319C2F}"/>
    <cellStyle name="20% - Accent6 2 6" xfId="806" xr:uid="{00000000-0005-0000-0000-000048000000}"/>
    <cellStyle name="20% - Accent6 2 6 2" xfId="2250" xr:uid="{00000000-0005-0000-0000-000048000000}"/>
    <cellStyle name="20% - Accent6 2 6 2 2" xfId="5220" xr:uid="{687E1169-98B5-4FF9-B98D-2D380EAC4868}"/>
    <cellStyle name="20% - Accent6 2 6 3" xfId="3776" xr:uid="{FED16FDB-E3F2-44F0-9F19-79731C8B5798}"/>
    <cellStyle name="20% - Accent6 2 7" xfId="1528" xr:uid="{00000000-0005-0000-0000-000048000000}"/>
    <cellStyle name="20% - Accent6 2 7 2" xfId="4498" xr:uid="{078DB9C6-29B9-4C25-BC30-CA18EB106AF8}"/>
    <cellStyle name="20% - Accent6 2 8" xfId="3054" xr:uid="{FBB4851F-FFD9-4D47-929B-E9C1D33229E4}"/>
    <cellStyle name="20% - Accent6 3" xfId="111" xr:uid="{00000000-0005-0000-0000-000068000000}"/>
    <cellStyle name="20% - Accent6 3 2" xfId="227" xr:uid="{00000000-0005-0000-0000-000068000000}"/>
    <cellStyle name="20% - Accent6 3 2 2" xfId="575" xr:uid="{00000000-0005-0000-0000-000068000000}"/>
    <cellStyle name="20% - Accent6 3 2 2 2" xfId="1297" xr:uid="{00000000-0005-0000-0000-000068000000}"/>
    <cellStyle name="20% - Accent6 3 2 2 2 2" xfId="2741" xr:uid="{00000000-0005-0000-0000-000068000000}"/>
    <cellStyle name="20% - Accent6 3 2 2 2 2 2" xfId="5711" xr:uid="{B89FF7C9-6272-4B5D-A9E0-453AF3BEB7DE}"/>
    <cellStyle name="20% - Accent6 3 2 2 2 3" xfId="4267" xr:uid="{CC7EC381-8538-4710-8F05-BEEBE8B768CF}"/>
    <cellStyle name="20% - Accent6 3 2 2 3" xfId="2019" xr:uid="{00000000-0005-0000-0000-000068000000}"/>
    <cellStyle name="20% - Accent6 3 2 2 3 2" xfId="4989" xr:uid="{27860A16-26E5-4EF5-AA7A-8BBB678434D6}"/>
    <cellStyle name="20% - Accent6 3 2 2 4" xfId="3545" xr:uid="{01BC808D-DE54-44F8-9297-6341F2683E7D}"/>
    <cellStyle name="20% - Accent6 3 2 3" xfId="949" xr:uid="{00000000-0005-0000-0000-000068000000}"/>
    <cellStyle name="20% - Accent6 3 2 3 2" xfId="2393" xr:uid="{00000000-0005-0000-0000-000068000000}"/>
    <cellStyle name="20% - Accent6 3 2 3 2 2" xfId="5363" xr:uid="{EF279CA8-0705-4BB4-838A-424CA178EC7F}"/>
    <cellStyle name="20% - Accent6 3 2 3 3" xfId="3919" xr:uid="{A645A2EE-A8CF-47C7-9D55-E6CEF05A32C6}"/>
    <cellStyle name="20% - Accent6 3 2 4" xfId="1671" xr:uid="{00000000-0005-0000-0000-000068000000}"/>
    <cellStyle name="20% - Accent6 3 2 4 2" xfId="4641" xr:uid="{9B4718B3-7AFD-41E8-9334-DBFEECAB13E2}"/>
    <cellStyle name="20% - Accent6 3 2 5" xfId="3197" xr:uid="{B228FC31-3530-407E-8F42-6859852F5756}"/>
    <cellStyle name="20% - Accent6 3 3" xfId="343" xr:uid="{00000000-0005-0000-0000-000068000000}"/>
    <cellStyle name="20% - Accent6 3 3 2" xfId="691" xr:uid="{00000000-0005-0000-0000-000068000000}"/>
    <cellStyle name="20% - Accent6 3 3 2 2" xfId="1413" xr:uid="{00000000-0005-0000-0000-000068000000}"/>
    <cellStyle name="20% - Accent6 3 3 2 2 2" xfId="2857" xr:uid="{00000000-0005-0000-0000-000068000000}"/>
    <cellStyle name="20% - Accent6 3 3 2 2 2 2" xfId="5827" xr:uid="{95954CAA-6085-401E-9281-6C802102382D}"/>
    <cellStyle name="20% - Accent6 3 3 2 2 3" xfId="4383" xr:uid="{C6590DA0-340A-4364-A90F-8F3FCD1EAAA9}"/>
    <cellStyle name="20% - Accent6 3 3 2 3" xfId="2135" xr:uid="{00000000-0005-0000-0000-000068000000}"/>
    <cellStyle name="20% - Accent6 3 3 2 3 2" xfId="5105" xr:uid="{59598349-6E7D-462E-8411-562AAEE4A006}"/>
    <cellStyle name="20% - Accent6 3 3 2 4" xfId="3661" xr:uid="{C74AACCD-133B-4058-9142-08ADAF1CAF94}"/>
    <cellStyle name="20% - Accent6 3 3 3" xfId="1065" xr:uid="{00000000-0005-0000-0000-000068000000}"/>
    <cellStyle name="20% - Accent6 3 3 3 2" xfId="2509" xr:uid="{00000000-0005-0000-0000-000068000000}"/>
    <cellStyle name="20% - Accent6 3 3 3 2 2" xfId="5479" xr:uid="{5EE8ED33-7B21-41C5-A9F6-220D09A5DA42}"/>
    <cellStyle name="20% - Accent6 3 3 3 3" xfId="4035" xr:uid="{8ACB3CA9-69EA-4139-8753-7740812DCC51}"/>
    <cellStyle name="20% - Accent6 3 3 4" xfId="1787" xr:uid="{00000000-0005-0000-0000-000068000000}"/>
    <cellStyle name="20% - Accent6 3 3 4 2" xfId="4757" xr:uid="{ED16ABBF-02F8-41BD-A201-F5E6BEBF5F04}"/>
    <cellStyle name="20% - Accent6 3 3 5" xfId="3313" xr:uid="{98357739-E5AA-4471-ADD2-CAF436560EE8}"/>
    <cellStyle name="20% - Accent6 3 4" xfId="459" xr:uid="{00000000-0005-0000-0000-000068000000}"/>
    <cellStyle name="20% - Accent6 3 4 2" xfId="1181" xr:uid="{00000000-0005-0000-0000-000068000000}"/>
    <cellStyle name="20% - Accent6 3 4 2 2" xfId="2625" xr:uid="{00000000-0005-0000-0000-000068000000}"/>
    <cellStyle name="20% - Accent6 3 4 2 2 2" xfId="5595" xr:uid="{DA374F2A-7072-4362-AE08-7587992E3D30}"/>
    <cellStyle name="20% - Accent6 3 4 2 3" xfId="4151" xr:uid="{E3859527-AFCA-4099-B9B2-2378F436A2E3}"/>
    <cellStyle name="20% - Accent6 3 4 3" xfId="1903" xr:uid="{00000000-0005-0000-0000-000068000000}"/>
    <cellStyle name="20% - Accent6 3 4 3 2" xfId="4873" xr:uid="{1A88EB9A-10F2-40A8-9EF8-7D188079635C}"/>
    <cellStyle name="20% - Accent6 3 4 4" xfId="3429" xr:uid="{65BD1E77-68CC-4CA3-8033-EDB99F1334F1}"/>
    <cellStyle name="20% - Accent6 3 5" xfId="833" xr:uid="{00000000-0005-0000-0000-000068000000}"/>
    <cellStyle name="20% - Accent6 3 5 2" xfId="2277" xr:uid="{00000000-0005-0000-0000-000068000000}"/>
    <cellStyle name="20% - Accent6 3 5 2 2" xfId="5247" xr:uid="{D65F2315-9546-4BEC-A396-DC11C097D261}"/>
    <cellStyle name="20% - Accent6 3 5 3" xfId="3803" xr:uid="{B51B78A1-40C4-42A4-B6C0-847CAB8BB482}"/>
    <cellStyle name="20% - Accent6 3 6" xfId="1555" xr:uid="{00000000-0005-0000-0000-000068000000}"/>
    <cellStyle name="20% - Accent6 3 6 2" xfId="4525" xr:uid="{E99FD6A3-FD26-4B8A-A8FD-A8CEAA1C2EA6}"/>
    <cellStyle name="20% - Accent6 3 7" xfId="3081" xr:uid="{36155C50-1718-46B6-ACAE-909337AF6EF1}"/>
    <cellStyle name="20% - Accent6 4" xfId="169" xr:uid="{00000000-0005-0000-0000-0000AC000000}"/>
    <cellStyle name="20% - Accent6 4 2" xfId="517" xr:uid="{00000000-0005-0000-0000-0000AC000000}"/>
    <cellStyle name="20% - Accent6 4 2 2" xfId="1239" xr:uid="{00000000-0005-0000-0000-0000AC000000}"/>
    <cellStyle name="20% - Accent6 4 2 2 2" xfId="2683" xr:uid="{00000000-0005-0000-0000-0000AC000000}"/>
    <cellStyle name="20% - Accent6 4 2 2 2 2" xfId="5653" xr:uid="{74B7F777-A7F4-4274-941D-E83A7CD8397B}"/>
    <cellStyle name="20% - Accent6 4 2 2 3" xfId="4209" xr:uid="{86507D70-7CB6-4CEF-98DB-1AD7FF635873}"/>
    <cellStyle name="20% - Accent6 4 2 3" xfId="1961" xr:uid="{00000000-0005-0000-0000-0000AC000000}"/>
    <cellStyle name="20% - Accent6 4 2 3 2" xfId="4931" xr:uid="{473B6E8C-80A6-4896-A290-E3925E1AF4EB}"/>
    <cellStyle name="20% - Accent6 4 2 4" xfId="3487" xr:uid="{6F8AF853-C1FA-425B-A60B-CC854C2ECAE5}"/>
    <cellStyle name="20% - Accent6 4 3" xfId="891" xr:uid="{00000000-0005-0000-0000-0000AC000000}"/>
    <cellStyle name="20% - Accent6 4 3 2" xfId="2335" xr:uid="{00000000-0005-0000-0000-0000AC000000}"/>
    <cellStyle name="20% - Accent6 4 3 2 2" xfId="5305" xr:uid="{FF837387-E8A6-4867-88B0-252B104AC0A9}"/>
    <cellStyle name="20% - Accent6 4 3 3" xfId="3861" xr:uid="{6AED98B3-CC92-4471-BC0B-FC3F807830D6}"/>
    <cellStyle name="20% - Accent6 4 4" xfId="1613" xr:uid="{00000000-0005-0000-0000-0000AC000000}"/>
    <cellStyle name="20% - Accent6 4 4 2" xfId="4583" xr:uid="{05CDB3BE-52C9-4BE7-9242-8233127E3E9A}"/>
    <cellStyle name="20% - Accent6 4 5" xfId="3139" xr:uid="{C9CAFF97-740A-46C5-B9FA-3267AE406CF0}"/>
    <cellStyle name="20% - Accent6 5" xfId="285" xr:uid="{00000000-0005-0000-0000-000020010000}"/>
    <cellStyle name="20% - Accent6 5 2" xfId="633" xr:uid="{00000000-0005-0000-0000-000020010000}"/>
    <cellStyle name="20% - Accent6 5 2 2" xfId="1355" xr:uid="{00000000-0005-0000-0000-000020010000}"/>
    <cellStyle name="20% - Accent6 5 2 2 2" xfId="2799" xr:uid="{00000000-0005-0000-0000-000020010000}"/>
    <cellStyle name="20% - Accent6 5 2 2 2 2" xfId="5769" xr:uid="{F5DC0DE0-B4EC-409A-8410-76C08A2E2316}"/>
    <cellStyle name="20% - Accent6 5 2 2 3" xfId="4325" xr:uid="{FE9CFA9E-C912-4D7A-8977-A9C7657C4D5C}"/>
    <cellStyle name="20% - Accent6 5 2 3" xfId="2077" xr:uid="{00000000-0005-0000-0000-000020010000}"/>
    <cellStyle name="20% - Accent6 5 2 3 2" xfId="5047" xr:uid="{71D7BD1F-49A4-4F17-877C-59EBCDE24F3D}"/>
    <cellStyle name="20% - Accent6 5 2 4" xfId="3603" xr:uid="{3D2B596D-28C5-450F-9704-FF69D64FE028}"/>
    <cellStyle name="20% - Accent6 5 3" xfId="1007" xr:uid="{00000000-0005-0000-0000-000020010000}"/>
    <cellStyle name="20% - Accent6 5 3 2" xfId="2451" xr:uid="{00000000-0005-0000-0000-000020010000}"/>
    <cellStyle name="20% - Accent6 5 3 2 2" xfId="5421" xr:uid="{C691DB64-7E78-48EE-B8AC-9608C276A87B}"/>
    <cellStyle name="20% - Accent6 5 3 3" xfId="3977" xr:uid="{8B4B0437-C3EA-4576-9FDF-D912067F6A64}"/>
    <cellStyle name="20% - Accent6 5 4" xfId="1729" xr:uid="{00000000-0005-0000-0000-000020010000}"/>
    <cellStyle name="20% - Accent6 5 4 2" xfId="4699" xr:uid="{7569A894-96A8-4BAC-B35B-BE259054D618}"/>
    <cellStyle name="20% - Accent6 5 5" xfId="3255" xr:uid="{78FBC1CA-4661-4FD3-86F8-1F95353C2666}"/>
    <cellStyle name="20% - Accent6 6" xfId="401" xr:uid="{00000000-0005-0000-0000-0000BE010000}"/>
    <cellStyle name="20% - Accent6 6 2" xfId="1123" xr:uid="{00000000-0005-0000-0000-0000BE010000}"/>
    <cellStyle name="20% - Accent6 6 2 2" xfId="2567" xr:uid="{00000000-0005-0000-0000-0000BE010000}"/>
    <cellStyle name="20% - Accent6 6 2 2 2" xfId="5537" xr:uid="{BE42DD42-FEA2-4E29-963F-4A6E8AF5BB5B}"/>
    <cellStyle name="20% - Accent6 6 2 3" xfId="4093" xr:uid="{64D1D309-72D4-4DAB-B1F6-817BF7F72F2B}"/>
    <cellStyle name="20% - Accent6 6 3" xfId="1845" xr:uid="{00000000-0005-0000-0000-0000BE010000}"/>
    <cellStyle name="20% - Accent6 6 3 2" xfId="4815" xr:uid="{48890FEA-495E-436E-89E4-AC1F5A791408}"/>
    <cellStyle name="20% - Accent6 6 4" xfId="3371" xr:uid="{49041724-7D36-404C-9320-089107768875}"/>
    <cellStyle name="20% - Accent6 7" xfId="751" xr:uid="{00000000-0005-0000-0000-0000E1020000}"/>
    <cellStyle name="20% - Accent6 7 2" xfId="1473" xr:uid="{00000000-0005-0000-0000-0000E1020000}"/>
    <cellStyle name="20% - Accent6 7 2 2" xfId="2917" xr:uid="{00000000-0005-0000-0000-0000E1020000}"/>
    <cellStyle name="20% - Accent6 7 2 2 2" xfId="5887" xr:uid="{C5582C5A-E854-4D3C-AE77-3B195F9818EC}"/>
    <cellStyle name="20% - Accent6 7 2 3" xfId="4443" xr:uid="{86815D4D-F068-4DB7-9580-D4B0731CA973}"/>
    <cellStyle name="20% - Accent6 7 3" xfId="2195" xr:uid="{00000000-0005-0000-0000-0000E1020000}"/>
    <cellStyle name="20% - Accent6 7 3 2" xfId="5165" xr:uid="{4219E29A-190F-4332-B70F-AC0E78C9CBA7}"/>
    <cellStyle name="20% - Accent6 7 4" xfId="3721" xr:uid="{92A32C0F-529A-43D4-B1BB-466B6E379162}"/>
    <cellStyle name="20% - Accent6 8" xfId="775" xr:uid="{00000000-0005-0000-0000-000075030000}"/>
    <cellStyle name="20% - Accent6 8 2" xfId="2219" xr:uid="{00000000-0005-0000-0000-000075030000}"/>
    <cellStyle name="20% - Accent6 8 2 2" xfId="5189" xr:uid="{97064B88-9DCD-48F0-A8EC-5C9392445FA3}"/>
    <cellStyle name="20% - Accent6 8 3" xfId="3745" xr:uid="{895E7272-6297-4311-B017-CC4711C62865}"/>
    <cellStyle name="20% - Accent6 9" xfId="1497" xr:uid="{00000000-0005-0000-0000-0000C2060000}"/>
    <cellStyle name="20% - Accent6 9 2" xfId="4467" xr:uid="{81E53A6B-6B9E-44C0-AD66-4B94CE1DCD1F}"/>
    <cellStyle name="40% - Accent1" xfId="34" builtinId="31" customBuiltin="1"/>
    <cellStyle name="40% - Accent1 10" xfId="2927" xr:uid="{00000000-0005-0000-0000-0000740B0000}"/>
    <cellStyle name="40% - Accent1 10 2" xfId="5897" xr:uid="{39A716AB-50B2-44B3-9B46-7D54817D1673}"/>
    <cellStyle name="40% - Accent1 11" xfId="2960" xr:uid="{9418E730-6D02-48F8-97CC-0EC0061FA1A2}"/>
    <cellStyle name="40% - Accent1 11 2" xfId="5930" xr:uid="{4143B6F1-2B9E-4171-9861-E13168B58E69}"/>
    <cellStyle name="40% - Accent1 12" xfId="2981" xr:uid="{D7F7DCE9-04DA-4B3D-BC55-F1671D768ED1}"/>
    <cellStyle name="40% - Accent1 12 2" xfId="5951" xr:uid="{ACA26802-5968-4285-B5C3-335E042879B8}"/>
    <cellStyle name="40% - Accent1 13" xfId="3008" xr:uid="{3FD181D6-B4D4-47DF-989C-FA1BA47AE806}"/>
    <cellStyle name="40% - Accent1 14" xfId="5974" xr:uid="{78FB18DF-E0F0-4C8F-8129-BEC9C1EA72E3}"/>
    <cellStyle name="40% - Accent1 15" xfId="5995" xr:uid="{C5080D10-6BC2-485E-812F-EDFA57AE44AA}"/>
    <cellStyle name="40% - Accent1 2" xfId="70" xr:uid="{00000000-0005-0000-0000-000049000000}"/>
    <cellStyle name="40% - Accent1 2 2" xfId="128" xr:uid="{00000000-0005-0000-0000-000049000000}"/>
    <cellStyle name="40% - Accent1 2 2 2" xfId="244" xr:uid="{00000000-0005-0000-0000-000049000000}"/>
    <cellStyle name="40% - Accent1 2 2 2 2" xfId="592" xr:uid="{00000000-0005-0000-0000-000049000000}"/>
    <cellStyle name="40% - Accent1 2 2 2 2 2" xfId="1314" xr:uid="{00000000-0005-0000-0000-000049000000}"/>
    <cellStyle name="40% - Accent1 2 2 2 2 2 2" xfId="2758" xr:uid="{00000000-0005-0000-0000-000049000000}"/>
    <cellStyle name="40% - Accent1 2 2 2 2 2 2 2" xfId="5728" xr:uid="{7BD9DA4A-5784-41EB-8AF0-22A653213A0B}"/>
    <cellStyle name="40% - Accent1 2 2 2 2 2 3" xfId="4284" xr:uid="{609B6744-972B-4206-A639-5D449B4CB64A}"/>
    <cellStyle name="40% - Accent1 2 2 2 2 3" xfId="2036" xr:uid="{00000000-0005-0000-0000-000049000000}"/>
    <cellStyle name="40% - Accent1 2 2 2 2 3 2" xfId="5006" xr:uid="{99C71B5D-11CE-4191-99A2-BF2C4A51BAAA}"/>
    <cellStyle name="40% - Accent1 2 2 2 2 4" xfId="3562" xr:uid="{07BF2D41-EC42-4FE4-A96D-1E3C72D1272D}"/>
    <cellStyle name="40% - Accent1 2 2 2 3" xfId="966" xr:uid="{00000000-0005-0000-0000-000049000000}"/>
    <cellStyle name="40% - Accent1 2 2 2 3 2" xfId="2410" xr:uid="{00000000-0005-0000-0000-000049000000}"/>
    <cellStyle name="40% - Accent1 2 2 2 3 2 2" xfId="5380" xr:uid="{721EEB9D-DC83-4AD0-9445-F27897DB9333}"/>
    <cellStyle name="40% - Accent1 2 2 2 3 3" xfId="3936" xr:uid="{D39301E3-1572-49AF-AA6C-9A5351C51650}"/>
    <cellStyle name="40% - Accent1 2 2 2 4" xfId="1688" xr:uid="{00000000-0005-0000-0000-000049000000}"/>
    <cellStyle name="40% - Accent1 2 2 2 4 2" xfId="4658" xr:uid="{205DB79D-67FF-43A6-BD0A-93C3A0022041}"/>
    <cellStyle name="40% - Accent1 2 2 2 5" xfId="3214" xr:uid="{B0C12BEE-ABA7-4116-9800-D6CA454DF353}"/>
    <cellStyle name="40% - Accent1 2 2 3" xfId="360" xr:uid="{00000000-0005-0000-0000-000049000000}"/>
    <cellStyle name="40% - Accent1 2 2 3 2" xfId="708" xr:uid="{00000000-0005-0000-0000-000049000000}"/>
    <cellStyle name="40% - Accent1 2 2 3 2 2" xfId="1430" xr:uid="{00000000-0005-0000-0000-000049000000}"/>
    <cellStyle name="40% - Accent1 2 2 3 2 2 2" xfId="2874" xr:uid="{00000000-0005-0000-0000-000049000000}"/>
    <cellStyle name="40% - Accent1 2 2 3 2 2 2 2" xfId="5844" xr:uid="{D8EA12F1-E0C3-4FAA-9DB2-4AD7F7928D47}"/>
    <cellStyle name="40% - Accent1 2 2 3 2 2 3" xfId="4400" xr:uid="{432CCAAF-5FDF-4D56-A619-D1BBDB46217C}"/>
    <cellStyle name="40% - Accent1 2 2 3 2 3" xfId="2152" xr:uid="{00000000-0005-0000-0000-000049000000}"/>
    <cellStyle name="40% - Accent1 2 2 3 2 3 2" xfId="5122" xr:uid="{A63B8DE6-3088-4F62-A912-9DF20830F3F7}"/>
    <cellStyle name="40% - Accent1 2 2 3 2 4" xfId="3678" xr:uid="{FEEF1EC8-CCE5-4A1B-8445-0765AF1BFCA1}"/>
    <cellStyle name="40% - Accent1 2 2 3 3" xfId="1082" xr:uid="{00000000-0005-0000-0000-000049000000}"/>
    <cellStyle name="40% - Accent1 2 2 3 3 2" xfId="2526" xr:uid="{00000000-0005-0000-0000-000049000000}"/>
    <cellStyle name="40% - Accent1 2 2 3 3 2 2" xfId="5496" xr:uid="{17DE86AD-3A5D-4394-8BC6-1F1B1B5A93C6}"/>
    <cellStyle name="40% - Accent1 2 2 3 3 3" xfId="4052" xr:uid="{1EA751F3-1BB2-4C11-8995-270468D37903}"/>
    <cellStyle name="40% - Accent1 2 2 3 4" xfId="1804" xr:uid="{00000000-0005-0000-0000-000049000000}"/>
    <cellStyle name="40% - Accent1 2 2 3 4 2" xfId="4774" xr:uid="{A77AA05B-EFA4-43A4-BB37-C6EE45F7EA3B}"/>
    <cellStyle name="40% - Accent1 2 2 3 5" xfId="3330" xr:uid="{DA3D5225-25E6-44C7-9F54-F4CD27DEAFD7}"/>
    <cellStyle name="40% - Accent1 2 2 4" xfId="476" xr:uid="{00000000-0005-0000-0000-000049000000}"/>
    <cellStyle name="40% - Accent1 2 2 4 2" xfId="1198" xr:uid="{00000000-0005-0000-0000-000049000000}"/>
    <cellStyle name="40% - Accent1 2 2 4 2 2" xfId="2642" xr:uid="{00000000-0005-0000-0000-000049000000}"/>
    <cellStyle name="40% - Accent1 2 2 4 2 2 2" xfId="5612" xr:uid="{A8ABB3C9-874F-479D-99BC-AB0E757E54C1}"/>
    <cellStyle name="40% - Accent1 2 2 4 2 3" xfId="4168" xr:uid="{75B02AE5-E7D3-4824-A449-1BC824564C84}"/>
    <cellStyle name="40% - Accent1 2 2 4 3" xfId="1920" xr:uid="{00000000-0005-0000-0000-000049000000}"/>
    <cellStyle name="40% - Accent1 2 2 4 3 2" xfId="4890" xr:uid="{3E1357A2-E619-4AA7-B142-0EC493C06BDE}"/>
    <cellStyle name="40% - Accent1 2 2 4 4" xfId="3446" xr:uid="{C77C6584-70B5-441C-99A1-C617824B4240}"/>
    <cellStyle name="40% - Accent1 2 2 5" xfId="850" xr:uid="{00000000-0005-0000-0000-000049000000}"/>
    <cellStyle name="40% - Accent1 2 2 5 2" xfId="2294" xr:uid="{00000000-0005-0000-0000-000049000000}"/>
    <cellStyle name="40% - Accent1 2 2 5 2 2" xfId="5264" xr:uid="{2AA45F87-6B63-45B0-97EC-96B705F1C840}"/>
    <cellStyle name="40% - Accent1 2 2 5 3" xfId="3820" xr:uid="{E6B878C5-28F9-4BC4-8AA0-F60C38A5FD21}"/>
    <cellStyle name="40% - Accent1 2 2 6" xfId="1572" xr:uid="{00000000-0005-0000-0000-000049000000}"/>
    <cellStyle name="40% - Accent1 2 2 6 2" xfId="4542" xr:uid="{E5D505E8-9A46-43E3-8E96-BCD1D2A12488}"/>
    <cellStyle name="40% - Accent1 2 2 7" xfId="3098" xr:uid="{73FBB3A4-7E7C-4392-A9E2-768D60435D06}"/>
    <cellStyle name="40% - Accent1 2 3" xfId="186" xr:uid="{00000000-0005-0000-0000-000049000000}"/>
    <cellStyle name="40% - Accent1 2 3 2" xfId="534" xr:uid="{00000000-0005-0000-0000-000049000000}"/>
    <cellStyle name="40% - Accent1 2 3 2 2" xfId="1256" xr:uid="{00000000-0005-0000-0000-000049000000}"/>
    <cellStyle name="40% - Accent1 2 3 2 2 2" xfId="2700" xr:uid="{00000000-0005-0000-0000-000049000000}"/>
    <cellStyle name="40% - Accent1 2 3 2 2 2 2" xfId="5670" xr:uid="{F3F45C36-25AF-42C7-B67D-B6743D378F0B}"/>
    <cellStyle name="40% - Accent1 2 3 2 2 3" xfId="4226" xr:uid="{1479E5AA-B4BB-4FD4-882A-15AA2164C89C}"/>
    <cellStyle name="40% - Accent1 2 3 2 3" xfId="1978" xr:uid="{00000000-0005-0000-0000-000049000000}"/>
    <cellStyle name="40% - Accent1 2 3 2 3 2" xfId="4948" xr:uid="{D2A02D85-DA9A-4495-9C14-FC6E39FADD71}"/>
    <cellStyle name="40% - Accent1 2 3 2 4" xfId="3504" xr:uid="{357F099A-9397-48DF-A7D0-90B20BC02F52}"/>
    <cellStyle name="40% - Accent1 2 3 3" xfId="908" xr:uid="{00000000-0005-0000-0000-000049000000}"/>
    <cellStyle name="40% - Accent1 2 3 3 2" xfId="2352" xr:uid="{00000000-0005-0000-0000-000049000000}"/>
    <cellStyle name="40% - Accent1 2 3 3 2 2" xfId="5322" xr:uid="{991B8410-BDCA-4B7C-ABF3-D44E073486F1}"/>
    <cellStyle name="40% - Accent1 2 3 3 3" xfId="3878" xr:uid="{54D76BBF-9CD3-4E1B-BB8D-5B8C30265B8F}"/>
    <cellStyle name="40% - Accent1 2 3 4" xfId="1630" xr:uid="{00000000-0005-0000-0000-000049000000}"/>
    <cellStyle name="40% - Accent1 2 3 4 2" xfId="4600" xr:uid="{1C24FF8C-E1B5-4022-AAED-DCC7357F11CD}"/>
    <cellStyle name="40% - Accent1 2 3 5" xfId="3156" xr:uid="{27E2D199-1CD5-4E71-9540-BE56599BB49F}"/>
    <cellStyle name="40% - Accent1 2 4" xfId="302" xr:uid="{00000000-0005-0000-0000-000049000000}"/>
    <cellStyle name="40% - Accent1 2 4 2" xfId="650" xr:uid="{00000000-0005-0000-0000-000049000000}"/>
    <cellStyle name="40% - Accent1 2 4 2 2" xfId="1372" xr:uid="{00000000-0005-0000-0000-000049000000}"/>
    <cellStyle name="40% - Accent1 2 4 2 2 2" xfId="2816" xr:uid="{00000000-0005-0000-0000-000049000000}"/>
    <cellStyle name="40% - Accent1 2 4 2 2 2 2" xfId="5786" xr:uid="{89EBB909-65D1-47AE-A1AA-56A70B5ECB8E}"/>
    <cellStyle name="40% - Accent1 2 4 2 2 3" xfId="4342" xr:uid="{BEF5F0AE-C22D-4172-8694-204A6C63F1A8}"/>
    <cellStyle name="40% - Accent1 2 4 2 3" xfId="2094" xr:uid="{00000000-0005-0000-0000-000049000000}"/>
    <cellStyle name="40% - Accent1 2 4 2 3 2" xfId="5064" xr:uid="{1E942FA9-8C1C-4156-9C8C-16DBDCA2E4B0}"/>
    <cellStyle name="40% - Accent1 2 4 2 4" xfId="3620" xr:uid="{12E8990E-15F9-48DC-A50D-ACFF2DEC2953}"/>
    <cellStyle name="40% - Accent1 2 4 3" xfId="1024" xr:uid="{00000000-0005-0000-0000-000049000000}"/>
    <cellStyle name="40% - Accent1 2 4 3 2" xfId="2468" xr:uid="{00000000-0005-0000-0000-000049000000}"/>
    <cellStyle name="40% - Accent1 2 4 3 2 2" xfId="5438" xr:uid="{E8682CB2-0855-4AE4-B772-11AA7B16FBBE}"/>
    <cellStyle name="40% - Accent1 2 4 3 3" xfId="3994" xr:uid="{430A8968-4A81-4D59-834B-9EB67A9BF30B}"/>
    <cellStyle name="40% - Accent1 2 4 4" xfId="1746" xr:uid="{00000000-0005-0000-0000-000049000000}"/>
    <cellStyle name="40% - Accent1 2 4 4 2" xfId="4716" xr:uid="{0F4362A7-055C-4A2D-A8D6-67A877658DA6}"/>
    <cellStyle name="40% - Accent1 2 4 5" xfId="3272" xr:uid="{2BCB12FE-15DA-481E-B18C-BA50D29C9843}"/>
    <cellStyle name="40% - Accent1 2 5" xfId="418" xr:uid="{00000000-0005-0000-0000-000049000000}"/>
    <cellStyle name="40% - Accent1 2 5 2" xfId="1140" xr:uid="{00000000-0005-0000-0000-000049000000}"/>
    <cellStyle name="40% - Accent1 2 5 2 2" xfId="2584" xr:uid="{00000000-0005-0000-0000-000049000000}"/>
    <cellStyle name="40% - Accent1 2 5 2 2 2" xfId="5554" xr:uid="{462894F8-7E67-43A3-9D69-FF2EA143EA9A}"/>
    <cellStyle name="40% - Accent1 2 5 2 3" xfId="4110" xr:uid="{DC85BB6C-9036-4784-81C5-B4AB9308812F}"/>
    <cellStyle name="40% - Accent1 2 5 3" xfId="1862" xr:uid="{00000000-0005-0000-0000-000049000000}"/>
    <cellStyle name="40% - Accent1 2 5 3 2" xfId="4832" xr:uid="{7C0D520E-D60F-4F32-B37C-86020FE547D6}"/>
    <cellStyle name="40% - Accent1 2 5 4" xfId="3388" xr:uid="{B0BC1DA0-CA20-40EA-92AF-4682037D8555}"/>
    <cellStyle name="40% - Accent1 2 6" xfId="792" xr:uid="{00000000-0005-0000-0000-000049000000}"/>
    <cellStyle name="40% - Accent1 2 6 2" xfId="2236" xr:uid="{00000000-0005-0000-0000-000049000000}"/>
    <cellStyle name="40% - Accent1 2 6 2 2" xfId="5206" xr:uid="{2A1528E7-FCC0-4AE0-953E-58368904197D}"/>
    <cellStyle name="40% - Accent1 2 6 3" xfId="3762" xr:uid="{E972035D-43FE-4D5C-839D-847CF325ED7F}"/>
    <cellStyle name="40% - Accent1 2 7" xfId="1514" xr:uid="{00000000-0005-0000-0000-000049000000}"/>
    <cellStyle name="40% - Accent1 2 7 2" xfId="4484" xr:uid="{2AB3F2B5-AA93-4EB8-9EA8-D055216EA49A}"/>
    <cellStyle name="40% - Accent1 2 8" xfId="3040" xr:uid="{DF8483C4-9CB6-4B26-9F93-561D57582614}"/>
    <cellStyle name="40% - Accent1 3" xfId="97" xr:uid="{00000000-0005-0000-0000-00006A000000}"/>
    <cellStyle name="40% - Accent1 3 2" xfId="213" xr:uid="{00000000-0005-0000-0000-00006A000000}"/>
    <cellStyle name="40% - Accent1 3 2 2" xfId="561" xr:uid="{00000000-0005-0000-0000-00006A000000}"/>
    <cellStyle name="40% - Accent1 3 2 2 2" xfId="1283" xr:uid="{00000000-0005-0000-0000-00006A000000}"/>
    <cellStyle name="40% - Accent1 3 2 2 2 2" xfId="2727" xr:uid="{00000000-0005-0000-0000-00006A000000}"/>
    <cellStyle name="40% - Accent1 3 2 2 2 2 2" xfId="5697" xr:uid="{F18AFC21-530E-457F-A9B8-89C4E87D4203}"/>
    <cellStyle name="40% - Accent1 3 2 2 2 3" xfId="4253" xr:uid="{CFB4E532-2A60-42E9-88C8-448A371B0861}"/>
    <cellStyle name="40% - Accent1 3 2 2 3" xfId="2005" xr:uid="{00000000-0005-0000-0000-00006A000000}"/>
    <cellStyle name="40% - Accent1 3 2 2 3 2" xfId="4975" xr:uid="{B57F9B08-68B9-4B53-9036-DD37D3B61750}"/>
    <cellStyle name="40% - Accent1 3 2 2 4" xfId="3531" xr:uid="{1E791178-B1A4-4BA2-9E52-FF90104E0F3D}"/>
    <cellStyle name="40% - Accent1 3 2 3" xfId="935" xr:uid="{00000000-0005-0000-0000-00006A000000}"/>
    <cellStyle name="40% - Accent1 3 2 3 2" xfId="2379" xr:uid="{00000000-0005-0000-0000-00006A000000}"/>
    <cellStyle name="40% - Accent1 3 2 3 2 2" xfId="5349" xr:uid="{04DB6BB2-4F18-4A24-B96C-9AC69A6B4BEB}"/>
    <cellStyle name="40% - Accent1 3 2 3 3" xfId="3905" xr:uid="{EAA2E774-E995-4100-8A8F-01684138B233}"/>
    <cellStyle name="40% - Accent1 3 2 4" xfId="1657" xr:uid="{00000000-0005-0000-0000-00006A000000}"/>
    <cellStyle name="40% - Accent1 3 2 4 2" xfId="4627" xr:uid="{A48D25E3-C693-4477-9BB6-FFB75A387CBC}"/>
    <cellStyle name="40% - Accent1 3 2 5" xfId="3183" xr:uid="{7062CA13-B2B5-4A50-84D5-A58E72875A8E}"/>
    <cellStyle name="40% - Accent1 3 3" xfId="329" xr:uid="{00000000-0005-0000-0000-00006A000000}"/>
    <cellStyle name="40% - Accent1 3 3 2" xfId="677" xr:uid="{00000000-0005-0000-0000-00006A000000}"/>
    <cellStyle name="40% - Accent1 3 3 2 2" xfId="1399" xr:uid="{00000000-0005-0000-0000-00006A000000}"/>
    <cellStyle name="40% - Accent1 3 3 2 2 2" xfId="2843" xr:uid="{00000000-0005-0000-0000-00006A000000}"/>
    <cellStyle name="40% - Accent1 3 3 2 2 2 2" xfId="5813" xr:uid="{82A4C320-5C26-4086-BDB0-1CA883197134}"/>
    <cellStyle name="40% - Accent1 3 3 2 2 3" xfId="4369" xr:uid="{69C080B6-5251-4A38-883A-EF60F946BDE1}"/>
    <cellStyle name="40% - Accent1 3 3 2 3" xfId="2121" xr:uid="{00000000-0005-0000-0000-00006A000000}"/>
    <cellStyle name="40% - Accent1 3 3 2 3 2" xfId="5091" xr:uid="{2963D725-393D-4CB8-8D6E-D84C27CF131B}"/>
    <cellStyle name="40% - Accent1 3 3 2 4" xfId="3647" xr:uid="{DB9E9B06-D572-4269-BD15-D16B6EA7D29A}"/>
    <cellStyle name="40% - Accent1 3 3 3" xfId="1051" xr:uid="{00000000-0005-0000-0000-00006A000000}"/>
    <cellStyle name="40% - Accent1 3 3 3 2" xfId="2495" xr:uid="{00000000-0005-0000-0000-00006A000000}"/>
    <cellStyle name="40% - Accent1 3 3 3 2 2" xfId="5465" xr:uid="{88E87C5C-F540-41C9-A07F-FBEECB70FB3F}"/>
    <cellStyle name="40% - Accent1 3 3 3 3" xfId="4021" xr:uid="{3B4BECE6-6A58-421B-9449-213516515B7A}"/>
    <cellStyle name="40% - Accent1 3 3 4" xfId="1773" xr:uid="{00000000-0005-0000-0000-00006A000000}"/>
    <cellStyle name="40% - Accent1 3 3 4 2" xfId="4743" xr:uid="{D54C69FF-B2D6-4619-B530-1D59CF640CEC}"/>
    <cellStyle name="40% - Accent1 3 3 5" xfId="3299" xr:uid="{6C84F9A0-41F5-46B6-ACFF-373D8A3D9AF7}"/>
    <cellStyle name="40% - Accent1 3 4" xfId="445" xr:uid="{00000000-0005-0000-0000-00006A000000}"/>
    <cellStyle name="40% - Accent1 3 4 2" xfId="1167" xr:uid="{00000000-0005-0000-0000-00006A000000}"/>
    <cellStyle name="40% - Accent1 3 4 2 2" xfId="2611" xr:uid="{00000000-0005-0000-0000-00006A000000}"/>
    <cellStyle name="40% - Accent1 3 4 2 2 2" xfId="5581" xr:uid="{812ABC23-2D7A-42F5-937A-740E2F9C46CA}"/>
    <cellStyle name="40% - Accent1 3 4 2 3" xfId="4137" xr:uid="{02535939-A8F2-44EE-8969-933A7E923AB6}"/>
    <cellStyle name="40% - Accent1 3 4 3" xfId="1889" xr:uid="{00000000-0005-0000-0000-00006A000000}"/>
    <cellStyle name="40% - Accent1 3 4 3 2" xfId="4859" xr:uid="{BFBBFCFE-FF4D-477B-BB92-08BAE71C4C5D}"/>
    <cellStyle name="40% - Accent1 3 4 4" xfId="3415" xr:uid="{B83455CB-EE1C-44CA-96F1-6C52D3954AD9}"/>
    <cellStyle name="40% - Accent1 3 5" xfId="819" xr:uid="{00000000-0005-0000-0000-00006A000000}"/>
    <cellStyle name="40% - Accent1 3 5 2" xfId="2263" xr:uid="{00000000-0005-0000-0000-00006A000000}"/>
    <cellStyle name="40% - Accent1 3 5 2 2" xfId="5233" xr:uid="{353F7D9B-7567-414C-B18B-D67593CB6C12}"/>
    <cellStyle name="40% - Accent1 3 5 3" xfId="3789" xr:uid="{4A5BF33A-8D25-49DA-8894-56272F902ED9}"/>
    <cellStyle name="40% - Accent1 3 6" xfId="1541" xr:uid="{00000000-0005-0000-0000-00006A000000}"/>
    <cellStyle name="40% - Accent1 3 6 2" xfId="4511" xr:uid="{7A9F4259-7E68-4563-B791-013CA4F642C3}"/>
    <cellStyle name="40% - Accent1 3 7" xfId="3067" xr:uid="{5DBC8DEE-46F2-412B-9AE8-816E3D19A074}"/>
    <cellStyle name="40% - Accent1 4" xfId="155" xr:uid="{00000000-0005-0000-0000-0000B0000000}"/>
    <cellStyle name="40% - Accent1 4 2" xfId="503" xr:uid="{00000000-0005-0000-0000-0000B0000000}"/>
    <cellStyle name="40% - Accent1 4 2 2" xfId="1225" xr:uid="{00000000-0005-0000-0000-0000B0000000}"/>
    <cellStyle name="40% - Accent1 4 2 2 2" xfId="2669" xr:uid="{00000000-0005-0000-0000-0000B0000000}"/>
    <cellStyle name="40% - Accent1 4 2 2 2 2" xfId="5639" xr:uid="{42E398F4-195D-457F-9C29-8D92D5E097C6}"/>
    <cellStyle name="40% - Accent1 4 2 2 3" xfId="4195" xr:uid="{6937A5BE-0952-44A1-BDED-4E8A6AF3467F}"/>
    <cellStyle name="40% - Accent1 4 2 3" xfId="1947" xr:uid="{00000000-0005-0000-0000-0000B0000000}"/>
    <cellStyle name="40% - Accent1 4 2 3 2" xfId="4917" xr:uid="{A1F799CC-5BE0-4D58-86A8-F8F0C0129894}"/>
    <cellStyle name="40% - Accent1 4 2 4" xfId="3473" xr:uid="{F68854AF-3DEA-42DF-BBE7-55D753DA3B5D}"/>
    <cellStyle name="40% - Accent1 4 3" xfId="877" xr:uid="{00000000-0005-0000-0000-0000B0000000}"/>
    <cellStyle name="40% - Accent1 4 3 2" xfId="2321" xr:uid="{00000000-0005-0000-0000-0000B0000000}"/>
    <cellStyle name="40% - Accent1 4 3 2 2" xfId="5291" xr:uid="{97AEDC18-ABB7-4A04-94D3-2325C1F85E38}"/>
    <cellStyle name="40% - Accent1 4 3 3" xfId="3847" xr:uid="{BD476E44-B007-478B-A6C3-C1105AF96A62}"/>
    <cellStyle name="40% - Accent1 4 4" xfId="1599" xr:uid="{00000000-0005-0000-0000-0000B0000000}"/>
    <cellStyle name="40% - Accent1 4 4 2" xfId="4569" xr:uid="{92DC178E-DFD6-4BBF-AAD5-388E7A360EDD}"/>
    <cellStyle name="40% - Accent1 4 5" xfId="3125" xr:uid="{74E0E294-5F35-4178-A33D-756AEC00B969}"/>
    <cellStyle name="40% - Accent1 5" xfId="271" xr:uid="{00000000-0005-0000-0000-000024010000}"/>
    <cellStyle name="40% - Accent1 5 2" xfId="619" xr:uid="{00000000-0005-0000-0000-000024010000}"/>
    <cellStyle name="40% - Accent1 5 2 2" xfId="1341" xr:uid="{00000000-0005-0000-0000-000024010000}"/>
    <cellStyle name="40% - Accent1 5 2 2 2" xfId="2785" xr:uid="{00000000-0005-0000-0000-000024010000}"/>
    <cellStyle name="40% - Accent1 5 2 2 2 2" xfId="5755" xr:uid="{06260513-CBC8-4B1E-9BB8-E8BB94B28040}"/>
    <cellStyle name="40% - Accent1 5 2 2 3" xfId="4311" xr:uid="{56CB4621-5D92-4EC3-A6D4-5B77E93952D4}"/>
    <cellStyle name="40% - Accent1 5 2 3" xfId="2063" xr:uid="{00000000-0005-0000-0000-000024010000}"/>
    <cellStyle name="40% - Accent1 5 2 3 2" xfId="5033" xr:uid="{D4F00680-0B62-4CAF-952F-5D1E48F62C63}"/>
    <cellStyle name="40% - Accent1 5 2 4" xfId="3589" xr:uid="{D9F18630-B8A8-46A8-9E53-9BEF78DDE681}"/>
    <cellStyle name="40% - Accent1 5 3" xfId="993" xr:uid="{00000000-0005-0000-0000-000024010000}"/>
    <cellStyle name="40% - Accent1 5 3 2" xfId="2437" xr:uid="{00000000-0005-0000-0000-000024010000}"/>
    <cellStyle name="40% - Accent1 5 3 2 2" xfId="5407" xr:uid="{2F5E6B2B-C9D9-44A0-889F-10A16431F9FC}"/>
    <cellStyle name="40% - Accent1 5 3 3" xfId="3963" xr:uid="{3C2F3195-A4C6-4CDA-9842-11F1F015E84E}"/>
    <cellStyle name="40% - Accent1 5 4" xfId="1715" xr:uid="{00000000-0005-0000-0000-000024010000}"/>
    <cellStyle name="40% - Accent1 5 4 2" xfId="4685" xr:uid="{58FDAEEE-B253-44F2-A228-0EBB5469FBF1}"/>
    <cellStyle name="40% - Accent1 5 5" xfId="3241" xr:uid="{AADAE3A5-2F2C-411E-924C-34171B9841F5}"/>
    <cellStyle name="40% - Accent1 6" xfId="387" xr:uid="{00000000-0005-0000-0000-0000CA010000}"/>
    <cellStyle name="40% - Accent1 6 2" xfId="1109" xr:uid="{00000000-0005-0000-0000-0000CA010000}"/>
    <cellStyle name="40% - Accent1 6 2 2" xfId="2553" xr:uid="{00000000-0005-0000-0000-0000CA010000}"/>
    <cellStyle name="40% - Accent1 6 2 2 2" xfId="5523" xr:uid="{CD18E982-6E6D-4619-96C8-93AEE8153E84}"/>
    <cellStyle name="40% - Accent1 6 2 3" xfId="4079" xr:uid="{A3F78D22-E0E2-43BD-8A9A-6F7D07C73590}"/>
    <cellStyle name="40% - Accent1 6 3" xfId="1831" xr:uid="{00000000-0005-0000-0000-0000CA010000}"/>
    <cellStyle name="40% - Accent1 6 3 2" xfId="4801" xr:uid="{1551EBB3-09C9-4311-93C3-D40FAC35EDCA}"/>
    <cellStyle name="40% - Accent1 6 4" xfId="3357" xr:uid="{0275A19F-FC55-412D-B483-B1AFA6299A56}"/>
    <cellStyle name="40% - Accent1 7" xfId="737" xr:uid="{00000000-0005-0000-0000-0000E2020000}"/>
    <cellStyle name="40% - Accent1 7 2" xfId="1459" xr:uid="{00000000-0005-0000-0000-0000E2020000}"/>
    <cellStyle name="40% - Accent1 7 2 2" xfId="2903" xr:uid="{00000000-0005-0000-0000-0000E2020000}"/>
    <cellStyle name="40% - Accent1 7 2 2 2" xfId="5873" xr:uid="{CE6266BD-9FB9-4A0E-BAC6-46FBE11B9785}"/>
    <cellStyle name="40% - Accent1 7 2 3" xfId="4429" xr:uid="{81314919-DFE2-4F8A-8EA8-C6480EED6BFC}"/>
    <cellStyle name="40% - Accent1 7 3" xfId="2181" xr:uid="{00000000-0005-0000-0000-0000E2020000}"/>
    <cellStyle name="40% - Accent1 7 3 2" xfId="5151" xr:uid="{DE43CB80-A4DD-4B3D-B10F-3D85533FEA1C}"/>
    <cellStyle name="40% - Accent1 7 4" xfId="3707" xr:uid="{189C3398-3BC4-4961-8BAA-298D0815BB71}"/>
    <cellStyle name="40% - Accent1 8" xfId="761" xr:uid="{00000000-0005-0000-0000-00008E030000}"/>
    <cellStyle name="40% - Accent1 8 2" xfId="2205" xr:uid="{00000000-0005-0000-0000-00008E030000}"/>
    <cellStyle name="40% - Accent1 8 2 2" xfId="5175" xr:uid="{ED11E77E-337D-452A-816C-8C0783EDFD18}"/>
    <cellStyle name="40% - Accent1 8 3" xfId="3731" xr:uid="{AC7829FD-436E-4162-80E1-A0B85508870D}"/>
    <cellStyle name="40% - Accent1 9" xfId="1483" xr:uid="{00000000-0005-0000-0000-0000F4060000}"/>
    <cellStyle name="40% - Accent1 9 2" xfId="4453" xr:uid="{4F141EE7-BBA4-485F-92BB-CEA1DE6893AF}"/>
    <cellStyle name="40% - Accent2" xfId="38" builtinId="35" customBuiltin="1"/>
    <cellStyle name="40% - Accent2 10" xfId="2930" xr:uid="{00000000-0005-0000-0000-0000750B0000}"/>
    <cellStyle name="40% - Accent2 10 2" xfId="5900" xr:uid="{3586AB21-7BFC-4598-9B23-D331B93C49AA}"/>
    <cellStyle name="40% - Accent2 11" xfId="2963" xr:uid="{F2C3A179-1804-436C-8586-F784C584E46F}"/>
    <cellStyle name="40% - Accent2 11 2" xfId="5933" xr:uid="{2DC97D89-9379-4066-B7D5-4E238BFFA4DD}"/>
    <cellStyle name="40% - Accent2 12" xfId="2984" xr:uid="{698B9284-0E1B-4A17-9F01-8D31BB58828D}"/>
    <cellStyle name="40% - Accent2 12 2" xfId="5954" xr:uid="{4C6B390D-6DE5-43AE-8C9D-2531EDCFA7DF}"/>
    <cellStyle name="40% - Accent2 13" xfId="3011" xr:uid="{784090DF-1666-4DFE-84F1-792BA283CCE4}"/>
    <cellStyle name="40% - Accent2 14" xfId="5977" xr:uid="{1047F711-9056-48E2-91B3-D54BECADF4F2}"/>
    <cellStyle name="40% - Accent2 15" xfId="5998" xr:uid="{31A3396D-2174-4AC5-8682-EDA1BCB50F41}"/>
    <cellStyle name="40% - Accent2 2" xfId="73" xr:uid="{00000000-0005-0000-0000-00004A000000}"/>
    <cellStyle name="40% - Accent2 2 2" xfId="131" xr:uid="{00000000-0005-0000-0000-00004A000000}"/>
    <cellStyle name="40% - Accent2 2 2 2" xfId="247" xr:uid="{00000000-0005-0000-0000-00004A000000}"/>
    <cellStyle name="40% - Accent2 2 2 2 2" xfId="595" xr:uid="{00000000-0005-0000-0000-00004A000000}"/>
    <cellStyle name="40% - Accent2 2 2 2 2 2" xfId="1317" xr:uid="{00000000-0005-0000-0000-00004A000000}"/>
    <cellStyle name="40% - Accent2 2 2 2 2 2 2" xfId="2761" xr:uid="{00000000-0005-0000-0000-00004A000000}"/>
    <cellStyle name="40% - Accent2 2 2 2 2 2 2 2" xfId="5731" xr:uid="{FA5471F6-68EA-4B2E-B90A-0707040768FB}"/>
    <cellStyle name="40% - Accent2 2 2 2 2 2 3" xfId="4287" xr:uid="{1107F409-C1FA-48FB-80FC-5079CA18CDE8}"/>
    <cellStyle name="40% - Accent2 2 2 2 2 3" xfId="2039" xr:uid="{00000000-0005-0000-0000-00004A000000}"/>
    <cellStyle name="40% - Accent2 2 2 2 2 3 2" xfId="5009" xr:uid="{289CC628-9730-4004-AF27-87630B06BFA8}"/>
    <cellStyle name="40% - Accent2 2 2 2 2 4" xfId="3565" xr:uid="{9F66CAAB-16E0-4DA5-AEB1-C52081C6704D}"/>
    <cellStyle name="40% - Accent2 2 2 2 3" xfId="969" xr:uid="{00000000-0005-0000-0000-00004A000000}"/>
    <cellStyle name="40% - Accent2 2 2 2 3 2" xfId="2413" xr:uid="{00000000-0005-0000-0000-00004A000000}"/>
    <cellStyle name="40% - Accent2 2 2 2 3 2 2" xfId="5383" xr:uid="{432DCCAE-701F-4C91-9E16-156E72EADA87}"/>
    <cellStyle name="40% - Accent2 2 2 2 3 3" xfId="3939" xr:uid="{8C75DEAE-620C-4866-948C-58BCBA6538B7}"/>
    <cellStyle name="40% - Accent2 2 2 2 4" xfId="1691" xr:uid="{00000000-0005-0000-0000-00004A000000}"/>
    <cellStyle name="40% - Accent2 2 2 2 4 2" xfId="4661" xr:uid="{3D11C304-A5AB-4DD6-B5AE-D6A1C3B00241}"/>
    <cellStyle name="40% - Accent2 2 2 2 5" xfId="3217" xr:uid="{36BC3F88-BCFC-41F4-A814-D7D0F8841F2D}"/>
    <cellStyle name="40% - Accent2 2 2 3" xfId="363" xr:uid="{00000000-0005-0000-0000-00004A000000}"/>
    <cellStyle name="40% - Accent2 2 2 3 2" xfId="711" xr:uid="{00000000-0005-0000-0000-00004A000000}"/>
    <cellStyle name="40% - Accent2 2 2 3 2 2" xfId="1433" xr:uid="{00000000-0005-0000-0000-00004A000000}"/>
    <cellStyle name="40% - Accent2 2 2 3 2 2 2" xfId="2877" xr:uid="{00000000-0005-0000-0000-00004A000000}"/>
    <cellStyle name="40% - Accent2 2 2 3 2 2 2 2" xfId="5847" xr:uid="{1B13C722-39A0-48B5-9E54-D442471DF39B}"/>
    <cellStyle name="40% - Accent2 2 2 3 2 2 3" xfId="4403" xr:uid="{DACBA797-A5C4-4DFB-8F38-3EBAB08B7F1F}"/>
    <cellStyle name="40% - Accent2 2 2 3 2 3" xfId="2155" xr:uid="{00000000-0005-0000-0000-00004A000000}"/>
    <cellStyle name="40% - Accent2 2 2 3 2 3 2" xfId="5125" xr:uid="{B50B3638-3CB5-4491-89B2-2C178864A196}"/>
    <cellStyle name="40% - Accent2 2 2 3 2 4" xfId="3681" xr:uid="{F230AD5A-EB16-4C12-B0B0-523BE0AFF49C}"/>
    <cellStyle name="40% - Accent2 2 2 3 3" xfId="1085" xr:uid="{00000000-0005-0000-0000-00004A000000}"/>
    <cellStyle name="40% - Accent2 2 2 3 3 2" xfId="2529" xr:uid="{00000000-0005-0000-0000-00004A000000}"/>
    <cellStyle name="40% - Accent2 2 2 3 3 2 2" xfId="5499" xr:uid="{DE2A55F5-73D5-4FBF-8DD0-613E43BB7A92}"/>
    <cellStyle name="40% - Accent2 2 2 3 3 3" xfId="4055" xr:uid="{E101FAD9-A920-417F-9A13-A7ED3A20F496}"/>
    <cellStyle name="40% - Accent2 2 2 3 4" xfId="1807" xr:uid="{00000000-0005-0000-0000-00004A000000}"/>
    <cellStyle name="40% - Accent2 2 2 3 4 2" xfId="4777" xr:uid="{3F109174-3273-4728-866D-1751A686DACE}"/>
    <cellStyle name="40% - Accent2 2 2 3 5" xfId="3333" xr:uid="{0C975B19-0202-459E-A3BF-61F8F3F34195}"/>
    <cellStyle name="40% - Accent2 2 2 4" xfId="479" xr:uid="{00000000-0005-0000-0000-00004A000000}"/>
    <cellStyle name="40% - Accent2 2 2 4 2" xfId="1201" xr:uid="{00000000-0005-0000-0000-00004A000000}"/>
    <cellStyle name="40% - Accent2 2 2 4 2 2" xfId="2645" xr:uid="{00000000-0005-0000-0000-00004A000000}"/>
    <cellStyle name="40% - Accent2 2 2 4 2 2 2" xfId="5615" xr:uid="{62ACCF91-87FF-47DB-BC6F-EC89CA6268B4}"/>
    <cellStyle name="40% - Accent2 2 2 4 2 3" xfId="4171" xr:uid="{566638AC-CE2B-4759-A470-6B6FCFD66620}"/>
    <cellStyle name="40% - Accent2 2 2 4 3" xfId="1923" xr:uid="{00000000-0005-0000-0000-00004A000000}"/>
    <cellStyle name="40% - Accent2 2 2 4 3 2" xfId="4893" xr:uid="{1116E616-4D78-4673-B110-985CFA57ACC8}"/>
    <cellStyle name="40% - Accent2 2 2 4 4" xfId="3449" xr:uid="{3A0DB404-D29E-4A00-ADB5-8A1DF35EA124}"/>
    <cellStyle name="40% - Accent2 2 2 5" xfId="853" xr:uid="{00000000-0005-0000-0000-00004A000000}"/>
    <cellStyle name="40% - Accent2 2 2 5 2" xfId="2297" xr:uid="{00000000-0005-0000-0000-00004A000000}"/>
    <cellStyle name="40% - Accent2 2 2 5 2 2" xfId="5267" xr:uid="{7821C14F-0229-4AAA-AFA2-2F846CCC9B71}"/>
    <cellStyle name="40% - Accent2 2 2 5 3" xfId="3823" xr:uid="{FE291FA4-1DED-49F8-B96A-9F6BB9431699}"/>
    <cellStyle name="40% - Accent2 2 2 6" xfId="1575" xr:uid="{00000000-0005-0000-0000-00004A000000}"/>
    <cellStyle name="40% - Accent2 2 2 6 2" xfId="4545" xr:uid="{9849F505-792D-4230-8DE9-76E674F7B80F}"/>
    <cellStyle name="40% - Accent2 2 2 7" xfId="3101" xr:uid="{46B66D17-6642-4AD7-B217-B8E928AA2C27}"/>
    <cellStyle name="40% - Accent2 2 3" xfId="189" xr:uid="{00000000-0005-0000-0000-00004A000000}"/>
    <cellStyle name="40% - Accent2 2 3 2" xfId="537" xr:uid="{00000000-0005-0000-0000-00004A000000}"/>
    <cellStyle name="40% - Accent2 2 3 2 2" xfId="1259" xr:uid="{00000000-0005-0000-0000-00004A000000}"/>
    <cellStyle name="40% - Accent2 2 3 2 2 2" xfId="2703" xr:uid="{00000000-0005-0000-0000-00004A000000}"/>
    <cellStyle name="40% - Accent2 2 3 2 2 2 2" xfId="5673" xr:uid="{3B034BFD-3054-453D-95D2-B661A859EC21}"/>
    <cellStyle name="40% - Accent2 2 3 2 2 3" xfId="4229" xr:uid="{D27A9805-66E6-48F6-93A8-97FB9AF200C1}"/>
    <cellStyle name="40% - Accent2 2 3 2 3" xfId="1981" xr:uid="{00000000-0005-0000-0000-00004A000000}"/>
    <cellStyle name="40% - Accent2 2 3 2 3 2" xfId="4951" xr:uid="{92AE3AB5-C4C3-4659-8261-4F282C8FDFE3}"/>
    <cellStyle name="40% - Accent2 2 3 2 4" xfId="3507" xr:uid="{11E52F3E-4CA7-4938-887A-B413119355FF}"/>
    <cellStyle name="40% - Accent2 2 3 3" xfId="911" xr:uid="{00000000-0005-0000-0000-00004A000000}"/>
    <cellStyle name="40% - Accent2 2 3 3 2" xfId="2355" xr:uid="{00000000-0005-0000-0000-00004A000000}"/>
    <cellStyle name="40% - Accent2 2 3 3 2 2" xfId="5325" xr:uid="{F16B1540-E19F-459B-870C-BCEDF3B472EC}"/>
    <cellStyle name="40% - Accent2 2 3 3 3" xfId="3881" xr:uid="{88E64865-8CD0-474D-A7A0-24048431F2E0}"/>
    <cellStyle name="40% - Accent2 2 3 4" xfId="1633" xr:uid="{00000000-0005-0000-0000-00004A000000}"/>
    <cellStyle name="40% - Accent2 2 3 4 2" xfId="4603" xr:uid="{6415C408-07DA-4334-94CC-F1C9A7BDF9E4}"/>
    <cellStyle name="40% - Accent2 2 3 5" xfId="3159" xr:uid="{B53856EB-F445-43F3-B3C0-99A6EDB7472A}"/>
    <cellStyle name="40% - Accent2 2 4" xfId="305" xr:uid="{00000000-0005-0000-0000-00004A000000}"/>
    <cellStyle name="40% - Accent2 2 4 2" xfId="653" xr:uid="{00000000-0005-0000-0000-00004A000000}"/>
    <cellStyle name="40% - Accent2 2 4 2 2" xfId="1375" xr:uid="{00000000-0005-0000-0000-00004A000000}"/>
    <cellStyle name="40% - Accent2 2 4 2 2 2" xfId="2819" xr:uid="{00000000-0005-0000-0000-00004A000000}"/>
    <cellStyle name="40% - Accent2 2 4 2 2 2 2" xfId="5789" xr:uid="{0F542404-0919-4FF6-9B0C-1272CD35EB0E}"/>
    <cellStyle name="40% - Accent2 2 4 2 2 3" xfId="4345" xr:uid="{DC8C4FFE-F575-4C05-B6CF-D5CABF5FED6C}"/>
    <cellStyle name="40% - Accent2 2 4 2 3" xfId="2097" xr:uid="{00000000-0005-0000-0000-00004A000000}"/>
    <cellStyle name="40% - Accent2 2 4 2 3 2" xfId="5067" xr:uid="{66736D10-D9AA-4BAB-846A-FCF9CE717F9F}"/>
    <cellStyle name="40% - Accent2 2 4 2 4" xfId="3623" xr:uid="{190E5D18-C4A1-48B0-8C29-E79AD90FF586}"/>
    <cellStyle name="40% - Accent2 2 4 3" xfId="1027" xr:uid="{00000000-0005-0000-0000-00004A000000}"/>
    <cellStyle name="40% - Accent2 2 4 3 2" xfId="2471" xr:uid="{00000000-0005-0000-0000-00004A000000}"/>
    <cellStyle name="40% - Accent2 2 4 3 2 2" xfId="5441" xr:uid="{66F977AB-F153-40CE-B88A-7179F301E9FA}"/>
    <cellStyle name="40% - Accent2 2 4 3 3" xfId="3997" xr:uid="{D1FC51FA-037E-4D2C-8ED1-888D9C47257B}"/>
    <cellStyle name="40% - Accent2 2 4 4" xfId="1749" xr:uid="{00000000-0005-0000-0000-00004A000000}"/>
    <cellStyle name="40% - Accent2 2 4 4 2" xfId="4719" xr:uid="{80184156-AA68-4DAB-80B0-9BD0BCE816BD}"/>
    <cellStyle name="40% - Accent2 2 4 5" xfId="3275" xr:uid="{84B1D16C-B585-4B16-AF9A-76C1FC217D26}"/>
    <cellStyle name="40% - Accent2 2 5" xfId="421" xr:uid="{00000000-0005-0000-0000-00004A000000}"/>
    <cellStyle name="40% - Accent2 2 5 2" xfId="1143" xr:uid="{00000000-0005-0000-0000-00004A000000}"/>
    <cellStyle name="40% - Accent2 2 5 2 2" xfId="2587" xr:uid="{00000000-0005-0000-0000-00004A000000}"/>
    <cellStyle name="40% - Accent2 2 5 2 2 2" xfId="5557" xr:uid="{2BE864C0-1405-4F68-84C8-CA00FDB30527}"/>
    <cellStyle name="40% - Accent2 2 5 2 3" xfId="4113" xr:uid="{B2E38ADB-5FF0-471D-82E4-8891B3A07316}"/>
    <cellStyle name="40% - Accent2 2 5 3" xfId="1865" xr:uid="{00000000-0005-0000-0000-00004A000000}"/>
    <cellStyle name="40% - Accent2 2 5 3 2" xfId="4835" xr:uid="{7376E295-A55F-425B-BD14-E2C44C4671C3}"/>
    <cellStyle name="40% - Accent2 2 5 4" xfId="3391" xr:uid="{6D7BBDCC-2DFC-49A0-A6C3-8A63A911F27B}"/>
    <cellStyle name="40% - Accent2 2 6" xfId="795" xr:uid="{00000000-0005-0000-0000-00004A000000}"/>
    <cellStyle name="40% - Accent2 2 6 2" xfId="2239" xr:uid="{00000000-0005-0000-0000-00004A000000}"/>
    <cellStyle name="40% - Accent2 2 6 2 2" xfId="5209" xr:uid="{CE33BD90-8221-4280-AE35-126EAD85F96D}"/>
    <cellStyle name="40% - Accent2 2 6 3" xfId="3765" xr:uid="{A5DE5982-F16F-4B26-A4E1-AF8E920AB811}"/>
    <cellStyle name="40% - Accent2 2 7" xfId="1517" xr:uid="{00000000-0005-0000-0000-00004A000000}"/>
    <cellStyle name="40% - Accent2 2 7 2" xfId="4487" xr:uid="{4535131B-12EC-48BE-8A5A-3FB2A1DE9AAA}"/>
    <cellStyle name="40% - Accent2 2 8" xfId="3043" xr:uid="{D2C4EEFB-B6FC-4020-8994-16D41E010302}"/>
    <cellStyle name="40% - Accent2 3" xfId="100" xr:uid="{00000000-0005-0000-0000-00006C000000}"/>
    <cellStyle name="40% - Accent2 3 2" xfId="216" xr:uid="{00000000-0005-0000-0000-00006C000000}"/>
    <cellStyle name="40% - Accent2 3 2 2" xfId="564" xr:uid="{00000000-0005-0000-0000-00006C000000}"/>
    <cellStyle name="40% - Accent2 3 2 2 2" xfId="1286" xr:uid="{00000000-0005-0000-0000-00006C000000}"/>
    <cellStyle name="40% - Accent2 3 2 2 2 2" xfId="2730" xr:uid="{00000000-0005-0000-0000-00006C000000}"/>
    <cellStyle name="40% - Accent2 3 2 2 2 2 2" xfId="5700" xr:uid="{80E4E89A-1551-4862-9B2A-4F7B9F341B12}"/>
    <cellStyle name="40% - Accent2 3 2 2 2 3" xfId="4256" xr:uid="{1C8A7DAA-F6DA-4A88-B79E-08E3E184D7A0}"/>
    <cellStyle name="40% - Accent2 3 2 2 3" xfId="2008" xr:uid="{00000000-0005-0000-0000-00006C000000}"/>
    <cellStyle name="40% - Accent2 3 2 2 3 2" xfId="4978" xr:uid="{0A27ADB7-CB19-4793-BA5E-1C1D47CD0B7D}"/>
    <cellStyle name="40% - Accent2 3 2 2 4" xfId="3534" xr:uid="{EA88C438-CA1E-408F-9C78-2EF99F0C56BA}"/>
    <cellStyle name="40% - Accent2 3 2 3" xfId="938" xr:uid="{00000000-0005-0000-0000-00006C000000}"/>
    <cellStyle name="40% - Accent2 3 2 3 2" xfId="2382" xr:uid="{00000000-0005-0000-0000-00006C000000}"/>
    <cellStyle name="40% - Accent2 3 2 3 2 2" xfId="5352" xr:uid="{2243F205-0A3B-4741-AC11-6C1A2675F3FF}"/>
    <cellStyle name="40% - Accent2 3 2 3 3" xfId="3908" xr:uid="{65E67B9F-0B91-4939-86DD-836484E70F08}"/>
    <cellStyle name="40% - Accent2 3 2 4" xfId="1660" xr:uid="{00000000-0005-0000-0000-00006C000000}"/>
    <cellStyle name="40% - Accent2 3 2 4 2" xfId="4630" xr:uid="{B30FD431-E27F-4094-BF60-5F3239922FBB}"/>
    <cellStyle name="40% - Accent2 3 2 5" xfId="3186" xr:uid="{5DBF3AA4-5D8B-4DF5-BF00-64C24BE770C8}"/>
    <cellStyle name="40% - Accent2 3 3" xfId="332" xr:uid="{00000000-0005-0000-0000-00006C000000}"/>
    <cellStyle name="40% - Accent2 3 3 2" xfId="680" xr:uid="{00000000-0005-0000-0000-00006C000000}"/>
    <cellStyle name="40% - Accent2 3 3 2 2" xfId="1402" xr:uid="{00000000-0005-0000-0000-00006C000000}"/>
    <cellStyle name="40% - Accent2 3 3 2 2 2" xfId="2846" xr:uid="{00000000-0005-0000-0000-00006C000000}"/>
    <cellStyle name="40% - Accent2 3 3 2 2 2 2" xfId="5816" xr:uid="{38489334-8B88-4D9C-9EC1-93E8C5A374BC}"/>
    <cellStyle name="40% - Accent2 3 3 2 2 3" xfId="4372" xr:uid="{B09FB23A-2ED1-4530-8F60-12CC94630D0E}"/>
    <cellStyle name="40% - Accent2 3 3 2 3" xfId="2124" xr:uid="{00000000-0005-0000-0000-00006C000000}"/>
    <cellStyle name="40% - Accent2 3 3 2 3 2" xfId="5094" xr:uid="{091C41AB-886F-4C8F-8D29-E9636559989A}"/>
    <cellStyle name="40% - Accent2 3 3 2 4" xfId="3650" xr:uid="{42A133BC-98B4-4C4A-8E8E-5CB30C5D61F5}"/>
    <cellStyle name="40% - Accent2 3 3 3" xfId="1054" xr:uid="{00000000-0005-0000-0000-00006C000000}"/>
    <cellStyle name="40% - Accent2 3 3 3 2" xfId="2498" xr:uid="{00000000-0005-0000-0000-00006C000000}"/>
    <cellStyle name="40% - Accent2 3 3 3 2 2" xfId="5468" xr:uid="{6EFED1A8-8772-417F-89CC-DB5D5A1A5537}"/>
    <cellStyle name="40% - Accent2 3 3 3 3" xfId="4024" xr:uid="{ECE3D981-AD75-4C0B-8F56-219002595F71}"/>
    <cellStyle name="40% - Accent2 3 3 4" xfId="1776" xr:uid="{00000000-0005-0000-0000-00006C000000}"/>
    <cellStyle name="40% - Accent2 3 3 4 2" xfId="4746" xr:uid="{36343EFA-479E-4076-B87C-DE1EEED19120}"/>
    <cellStyle name="40% - Accent2 3 3 5" xfId="3302" xr:uid="{E2A0BFB4-8B05-44E9-B16D-06E7DF5C1C4A}"/>
    <cellStyle name="40% - Accent2 3 4" xfId="448" xr:uid="{00000000-0005-0000-0000-00006C000000}"/>
    <cellStyle name="40% - Accent2 3 4 2" xfId="1170" xr:uid="{00000000-0005-0000-0000-00006C000000}"/>
    <cellStyle name="40% - Accent2 3 4 2 2" xfId="2614" xr:uid="{00000000-0005-0000-0000-00006C000000}"/>
    <cellStyle name="40% - Accent2 3 4 2 2 2" xfId="5584" xr:uid="{E214E863-048F-4E3A-9B4F-425F01A20265}"/>
    <cellStyle name="40% - Accent2 3 4 2 3" xfId="4140" xr:uid="{C0AA6B94-8C01-4263-B5ED-37F9637C9059}"/>
    <cellStyle name="40% - Accent2 3 4 3" xfId="1892" xr:uid="{00000000-0005-0000-0000-00006C000000}"/>
    <cellStyle name="40% - Accent2 3 4 3 2" xfId="4862" xr:uid="{289EAE83-04A8-420B-9097-787B8B80A700}"/>
    <cellStyle name="40% - Accent2 3 4 4" xfId="3418" xr:uid="{3351F1E6-4278-4823-AD1D-F17939EBB181}"/>
    <cellStyle name="40% - Accent2 3 5" xfId="822" xr:uid="{00000000-0005-0000-0000-00006C000000}"/>
    <cellStyle name="40% - Accent2 3 5 2" xfId="2266" xr:uid="{00000000-0005-0000-0000-00006C000000}"/>
    <cellStyle name="40% - Accent2 3 5 2 2" xfId="5236" xr:uid="{BFD297CD-CC24-4B7C-8953-081FBF4231B6}"/>
    <cellStyle name="40% - Accent2 3 5 3" xfId="3792" xr:uid="{F6A76854-7A55-4C22-96A2-46463C09C093}"/>
    <cellStyle name="40% - Accent2 3 6" xfId="1544" xr:uid="{00000000-0005-0000-0000-00006C000000}"/>
    <cellStyle name="40% - Accent2 3 6 2" xfId="4514" xr:uid="{CB31074F-3055-4930-8380-E89C3A55F433}"/>
    <cellStyle name="40% - Accent2 3 7" xfId="3070" xr:uid="{25CEF275-F17E-4A76-A032-C575917CD2E6}"/>
    <cellStyle name="40% - Accent2 4" xfId="158" xr:uid="{00000000-0005-0000-0000-0000B4000000}"/>
    <cellStyle name="40% - Accent2 4 2" xfId="506" xr:uid="{00000000-0005-0000-0000-0000B4000000}"/>
    <cellStyle name="40% - Accent2 4 2 2" xfId="1228" xr:uid="{00000000-0005-0000-0000-0000B4000000}"/>
    <cellStyle name="40% - Accent2 4 2 2 2" xfId="2672" xr:uid="{00000000-0005-0000-0000-0000B4000000}"/>
    <cellStyle name="40% - Accent2 4 2 2 2 2" xfId="5642" xr:uid="{FC35835B-8F0C-409A-8170-79823268062A}"/>
    <cellStyle name="40% - Accent2 4 2 2 3" xfId="4198" xr:uid="{A6750B74-4070-4A7F-9250-A1B5491F1F4B}"/>
    <cellStyle name="40% - Accent2 4 2 3" xfId="1950" xr:uid="{00000000-0005-0000-0000-0000B4000000}"/>
    <cellStyle name="40% - Accent2 4 2 3 2" xfId="4920" xr:uid="{0BF59DAB-A042-484E-B56A-EE617D734179}"/>
    <cellStyle name="40% - Accent2 4 2 4" xfId="3476" xr:uid="{19BB02BF-7DDD-4EFA-AE76-16E5B7DB66FB}"/>
    <cellStyle name="40% - Accent2 4 3" xfId="880" xr:uid="{00000000-0005-0000-0000-0000B4000000}"/>
    <cellStyle name="40% - Accent2 4 3 2" xfId="2324" xr:uid="{00000000-0005-0000-0000-0000B4000000}"/>
    <cellStyle name="40% - Accent2 4 3 2 2" xfId="5294" xr:uid="{3745D8C7-D250-4A01-85BA-14D32E738102}"/>
    <cellStyle name="40% - Accent2 4 3 3" xfId="3850" xr:uid="{3A6EAD98-AB86-483B-B8C9-E097B9E7CDAC}"/>
    <cellStyle name="40% - Accent2 4 4" xfId="1602" xr:uid="{00000000-0005-0000-0000-0000B4000000}"/>
    <cellStyle name="40% - Accent2 4 4 2" xfId="4572" xr:uid="{AD51F5AF-E80E-4742-BCF2-1DD82F5FD3A3}"/>
    <cellStyle name="40% - Accent2 4 5" xfId="3128" xr:uid="{978B875E-31BE-416C-9009-B2658D883F20}"/>
    <cellStyle name="40% - Accent2 5" xfId="274" xr:uid="{00000000-0005-0000-0000-000028010000}"/>
    <cellStyle name="40% - Accent2 5 2" xfId="622" xr:uid="{00000000-0005-0000-0000-000028010000}"/>
    <cellStyle name="40% - Accent2 5 2 2" xfId="1344" xr:uid="{00000000-0005-0000-0000-000028010000}"/>
    <cellStyle name="40% - Accent2 5 2 2 2" xfId="2788" xr:uid="{00000000-0005-0000-0000-000028010000}"/>
    <cellStyle name="40% - Accent2 5 2 2 2 2" xfId="5758" xr:uid="{DBB591F0-2481-45A2-8F2D-8A3062D5C61B}"/>
    <cellStyle name="40% - Accent2 5 2 2 3" xfId="4314" xr:uid="{1608F967-2CF7-45EA-B49E-89F6413578EA}"/>
    <cellStyle name="40% - Accent2 5 2 3" xfId="2066" xr:uid="{00000000-0005-0000-0000-000028010000}"/>
    <cellStyle name="40% - Accent2 5 2 3 2" xfId="5036" xr:uid="{0E823F74-BAD9-4A00-9292-A217A8DCE3EC}"/>
    <cellStyle name="40% - Accent2 5 2 4" xfId="3592" xr:uid="{52297A54-B726-4CEF-8147-5951E44C13F9}"/>
    <cellStyle name="40% - Accent2 5 3" xfId="996" xr:uid="{00000000-0005-0000-0000-000028010000}"/>
    <cellStyle name="40% - Accent2 5 3 2" xfId="2440" xr:uid="{00000000-0005-0000-0000-000028010000}"/>
    <cellStyle name="40% - Accent2 5 3 2 2" xfId="5410" xr:uid="{D7527C7B-C56B-43F9-8FAE-A6132CF0F95E}"/>
    <cellStyle name="40% - Accent2 5 3 3" xfId="3966" xr:uid="{C50F59A2-94A4-40A1-B675-A61F9AB041C9}"/>
    <cellStyle name="40% - Accent2 5 4" xfId="1718" xr:uid="{00000000-0005-0000-0000-000028010000}"/>
    <cellStyle name="40% - Accent2 5 4 2" xfId="4688" xr:uid="{0172C579-4C19-4EAE-B0C6-DBDFA2F8FA32}"/>
    <cellStyle name="40% - Accent2 5 5" xfId="3244" xr:uid="{FDFE820A-0C3C-41E8-B4F4-A6BCDB409E79}"/>
    <cellStyle name="40% - Accent2 6" xfId="390" xr:uid="{00000000-0005-0000-0000-0000D6010000}"/>
    <cellStyle name="40% - Accent2 6 2" xfId="1112" xr:uid="{00000000-0005-0000-0000-0000D6010000}"/>
    <cellStyle name="40% - Accent2 6 2 2" xfId="2556" xr:uid="{00000000-0005-0000-0000-0000D6010000}"/>
    <cellStyle name="40% - Accent2 6 2 2 2" xfId="5526" xr:uid="{F5732FA8-573A-40F0-8564-868A80A0C7F7}"/>
    <cellStyle name="40% - Accent2 6 2 3" xfId="4082" xr:uid="{A03CE458-A9AB-47DC-B323-17ADBA443FB4}"/>
    <cellStyle name="40% - Accent2 6 3" xfId="1834" xr:uid="{00000000-0005-0000-0000-0000D6010000}"/>
    <cellStyle name="40% - Accent2 6 3 2" xfId="4804" xr:uid="{67C2E1C8-743A-4C3B-9866-CEFFE36B18CC}"/>
    <cellStyle name="40% - Accent2 6 4" xfId="3360" xr:uid="{96DF435A-697D-4ECD-A861-D9D1D0062AD4}"/>
    <cellStyle name="40% - Accent2 7" xfId="740" xr:uid="{00000000-0005-0000-0000-0000E3020000}"/>
    <cellStyle name="40% - Accent2 7 2" xfId="1462" xr:uid="{00000000-0005-0000-0000-0000E3020000}"/>
    <cellStyle name="40% - Accent2 7 2 2" xfId="2906" xr:uid="{00000000-0005-0000-0000-0000E3020000}"/>
    <cellStyle name="40% - Accent2 7 2 2 2" xfId="5876" xr:uid="{36A61DDD-233E-4EFF-80CB-46DD16698B2E}"/>
    <cellStyle name="40% - Accent2 7 2 3" xfId="4432" xr:uid="{4D2668AE-7EDC-4A62-918C-C333547A1676}"/>
    <cellStyle name="40% - Accent2 7 3" xfId="2184" xr:uid="{00000000-0005-0000-0000-0000E3020000}"/>
    <cellStyle name="40% - Accent2 7 3 2" xfId="5154" xr:uid="{86E1FA69-044A-4EB7-9372-7745FD450BC8}"/>
    <cellStyle name="40% - Accent2 7 4" xfId="3710" xr:uid="{04143FC0-E0E0-4437-8938-C3DAFBC2D51E}"/>
    <cellStyle name="40% - Accent2 8" xfId="764" xr:uid="{00000000-0005-0000-0000-0000A7030000}"/>
    <cellStyle name="40% - Accent2 8 2" xfId="2208" xr:uid="{00000000-0005-0000-0000-0000A7030000}"/>
    <cellStyle name="40% - Accent2 8 2 2" xfId="5178" xr:uid="{51231BA8-F51C-48ED-B6A6-95E533EE1C7E}"/>
    <cellStyle name="40% - Accent2 8 3" xfId="3734" xr:uid="{5A5045F2-1310-4A3C-BCC1-660B347FFB1A}"/>
    <cellStyle name="40% - Accent2 9" xfId="1486" xr:uid="{00000000-0005-0000-0000-000026070000}"/>
    <cellStyle name="40% - Accent2 9 2" xfId="4456" xr:uid="{1F569FE6-15C9-4F5A-9A5E-65A09152571E}"/>
    <cellStyle name="40% - Accent3" xfId="42" builtinId="39" customBuiltin="1"/>
    <cellStyle name="40% - Accent3 10" xfId="2933" xr:uid="{00000000-0005-0000-0000-0000760B0000}"/>
    <cellStyle name="40% - Accent3 10 2" xfId="5903" xr:uid="{D5A84752-7353-4489-8979-5E91E6283AF7}"/>
    <cellStyle name="40% - Accent3 11" xfId="2966" xr:uid="{0365A790-9A85-489A-972C-FD8E037746E9}"/>
    <cellStyle name="40% - Accent3 11 2" xfId="5936" xr:uid="{956EDD35-9451-4767-994A-9444CFE03DAB}"/>
    <cellStyle name="40% - Accent3 12" xfId="2987" xr:uid="{9D757B08-3F69-4B15-BEF3-64FD6767210B}"/>
    <cellStyle name="40% - Accent3 12 2" xfId="5957" xr:uid="{83BABE4B-7734-4190-8B12-B644B6D6AE00}"/>
    <cellStyle name="40% - Accent3 13" xfId="3014" xr:uid="{C7854E5D-CC4D-4D1A-AD8B-BC10BF05BC5C}"/>
    <cellStyle name="40% - Accent3 14" xfId="5980" xr:uid="{36617E14-FD44-4107-BD17-F032F0E6B19B}"/>
    <cellStyle name="40% - Accent3 15" xfId="6001" xr:uid="{46FC45F7-479F-40A6-8E0E-2D9F2ACC5C81}"/>
    <cellStyle name="40% - Accent3 2" xfId="76" xr:uid="{00000000-0005-0000-0000-00004B000000}"/>
    <cellStyle name="40% - Accent3 2 2" xfId="134" xr:uid="{00000000-0005-0000-0000-00004B000000}"/>
    <cellStyle name="40% - Accent3 2 2 2" xfId="250" xr:uid="{00000000-0005-0000-0000-00004B000000}"/>
    <cellStyle name="40% - Accent3 2 2 2 2" xfId="598" xr:uid="{00000000-0005-0000-0000-00004B000000}"/>
    <cellStyle name="40% - Accent3 2 2 2 2 2" xfId="1320" xr:uid="{00000000-0005-0000-0000-00004B000000}"/>
    <cellStyle name="40% - Accent3 2 2 2 2 2 2" xfId="2764" xr:uid="{00000000-0005-0000-0000-00004B000000}"/>
    <cellStyle name="40% - Accent3 2 2 2 2 2 2 2" xfId="5734" xr:uid="{829E10A1-C10B-4672-8C38-48579E158576}"/>
    <cellStyle name="40% - Accent3 2 2 2 2 2 3" xfId="4290" xr:uid="{CE3857B5-2969-4E6D-B8C7-E1BA9F019BFF}"/>
    <cellStyle name="40% - Accent3 2 2 2 2 3" xfId="2042" xr:uid="{00000000-0005-0000-0000-00004B000000}"/>
    <cellStyle name="40% - Accent3 2 2 2 2 3 2" xfId="5012" xr:uid="{24E4CAEC-4437-4542-9F3E-5E67B8526947}"/>
    <cellStyle name="40% - Accent3 2 2 2 2 4" xfId="3568" xr:uid="{C1FD6CA3-198E-444B-929B-1601D7B40D67}"/>
    <cellStyle name="40% - Accent3 2 2 2 3" xfId="972" xr:uid="{00000000-0005-0000-0000-00004B000000}"/>
    <cellStyle name="40% - Accent3 2 2 2 3 2" xfId="2416" xr:uid="{00000000-0005-0000-0000-00004B000000}"/>
    <cellStyle name="40% - Accent3 2 2 2 3 2 2" xfId="5386" xr:uid="{8C1A3445-7DF4-4692-9E0F-4B81E29FCD84}"/>
    <cellStyle name="40% - Accent3 2 2 2 3 3" xfId="3942" xr:uid="{C71F613E-9F1A-4D67-821E-4811C474B2E7}"/>
    <cellStyle name="40% - Accent3 2 2 2 4" xfId="1694" xr:uid="{00000000-0005-0000-0000-00004B000000}"/>
    <cellStyle name="40% - Accent3 2 2 2 4 2" xfId="4664" xr:uid="{C0FB24BF-915B-4E83-B61A-BC3056FF2B9B}"/>
    <cellStyle name="40% - Accent3 2 2 2 5" xfId="3220" xr:uid="{7D2398D6-1BD5-47CF-9CC4-64DD845F2B5F}"/>
    <cellStyle name="40% - Accent3 2 2 3" xfId="366" xr:uid="{00000000-0005-0000-0000-00004B000000}"/>
    <cellStyle name="40% - Accent3 2 2 3 2" xfId="714" xr:uid="{00000000-0005-0000-0000-00004B000000}"/>
    <cellStyle name="40% - Accent3 2 2 3 2 2" xfId="1436" xr:uid="{00000000-0005-0000-0000-00004B000000}"/>
    <cellStyle name="40% - Accent3 2 2 3 2 2 2" xfId="2880" xr:uid="{00000000-0005-0000-0000-00004B000000}"/>
    <cellStyle name="40% - Accent3 2 2 3 2 2 2 2" xfId="5850" xr:uid="{63BA31FD-FCB7-443F-AB2F-B8BEA184F133}"/>
    <cellStyle name="40% - Accent3 2 2 3 2 2 3" xfId="4406" xr:uid="{BC52A086-4B11-47AB-A2CF-2125B83427AB}"/>
    <cellStyle name="40% - Accent3 2 2 3 2 3" xfId="2158" xr:uid="{00000000-0005-0000-0000-00004B000000}"/>
    <cellStyle name="40% - Accent3 2 2 3 2 3 2" xfId="5128" xr:uid="{66B86BA4-4E69-4663-BFAF-6D6132AE8F6F}"/>
    <cellStyle name="40% - Accent3 2 2 3 2 4" xfId="3684" xr:uid="{B4F8224F-47A5-4EAA-AD09-65BE92443F87}"/>
    <cellStyle name="40% - Accent3 2 2 3 3" xfId="1088" xr:uid="{00000000-0005-0000-0000-00004B000000}"/>
    <cellStyle name="40% - Accent3 2 2 3 3 2" xfId="2532" xr:uid="{00000000-0005-0000-0000-00004B000000}"/>
    <cellStyle name="40% - Accent3 2 2 3 3 2 2" xfId="5502" xr:uid="{38885587-DAF1-4E3B-BF62-52281FEB44B5}"/>
    <cellStyle name="40% - Accent3 2 2 3 3 3" xfId="4058" xr:uid="{C4343C46-0433-41E3-9A5D-D441E03C5D34}"/>
    <cellStyle name="40% - Accent3 2 2 3 4" xfId="1810" xr:uid="{00000000-0005-0000-0000-00004B000000}"/>
    <cellStyle name="40% - Accent3 2 2 3 4 2" xfId="4780" xr:uid="{A5B0CDE7-BD74-4716-AA16-B77BE874E872}"/>
    <cellStyle name="40% - Accent3 2 2 3 5" xfId="3336" xr:uid="{C4AAD061-CC8E-4835-B49F-BC30E9882C51}"/>
    <cellStyle name="40% - Accent3 2 2 4" xfId="482" xr:uid="{00000000-0005-0000-0000-00004B000000}"/>
    <cellStyle name="40% - Accent3 2 2 4 2" xfId="1204" xr:uid="{00000000-0005-0000-0000-00004B000000}"/>
    <cellStyle name="40% - Accent3 2 2 4 2 2" xfId="2648" xr:uid="{00000000-0005-0000-0000-00004B000000}"/>
    <cellStyle name="40% - Accent3 2 2 4 2 2 2" xfId="5618" xr:uid="{5A74E414-4893-4D5E-8773-239205C246AF}"/>
    <cellStyle name="40% - Accent3 2 2 4 2 3" xfId="4174" xr:uid="{E5A57180-B917-404C-A058-6AC1857F3880}"/>
    <cellStyle name="40% - Accent3 2 2 4 3" xfId="1926" xr:uid="{00000000-0005-0000-0000-00004B000000}"/>
    <cellStyle name="40% - Accent3 2 2 4 3 2" xfId="4896" xr:uid="{1AF6171A-E8DF-4DC5-8F11-7F1C737AB2D7}"/>
    <cellStyle name="40% - Accent3 2 2 4 4" xfId="3452" xr:uid="{49790166-451D-4AC2-BA49-0682CC7AF576}"/>
    <cellStyle name="40% - Accent3 2 2 5" xfId="856" xr:uid="{00000000-0005-0000-0000-00004B000000}"/>
    <cellStyle name="40% - Accent3 2 2 5 2" xfId="2300" xr:uid="{00000000-0005-0000-0000-00004B000000}"/>
    <cellStyle name="40% - Accent3 2 2 5 2 2" xfId="5270" xr:uid="{34C48596-3152-4659-B371-824EDC1B3167}"/>
    <cellStyle name="40% - Accent3 2 2 5 3" xfId="3826" xr:uid="{81E4D789-5D5F-4ED9-80D4-1EB38CEEB69C}"/>
    <cellStyle name="40% - Accent3 2 2 6" xfId="1578" xr:uid="{00000000-0005-0000-0000-00004B000000}"/>
    <cellStyle name="40% - Accent3 2 2 6 2" xfId="4548" xr:uid="{53A480E6-8CED-4EB8-8C26-D368BDE750CF}"/>
    <cellStyle name="40% - Accent3 2 2 7" xfId="3104" xr:uid="{355BA313-1A99-49ED-9B5C-7C1C52339869}"/>
    <cellStyle name="40% - Accent3 2 3" xfId="192" xr:uid="{00000000-0005-0000-0000-00004B000000}"/>
    <cellStyle name="40% - Accent3 2 3 2" xfId="540" xr:uid="{00000000-0005-0000-0000-00004B000000}"/>
    <cellStyle name="40% - Accent3 2 3 2 2" xfId="1262" xr:uid="{00000000-0005-0000-0000-00004B000000}"/>
    <cellStyle name="40% - Accent3 2 3 2 2 2" xfId="2706" xr:uid="{00000000-0005-0000-0000-00004B000000}"/>
    <cellStyle name="40% - Accent3 2 3 2 2 2 2" xfId="5676" xr:uid="{9C235BCA-9428-4FB6-91EA-32BA8B3E75A5}"/>
    <cellStyle name="40% - Accent3 2 3 2 2 3" xfId="4232" xr:uid="{2A1C2908-A1BF-4F91-922C-E83D63840BDF}"/>
    <cellStyle name="40% - Accent3 2 3 2 3" xfId="1984" xr:uid="{00000000-0005-0000-0000-00004B000000}"/>
    <cellStyle name="40% - Accent3 2 3 2 3 2" xfId="4954" xr:uid="{5CA90333-BC9E-43E8-8DFD-97ED8A733ABF}"/>
    <cellStyle name="40% - Accent3 2 3 2 4" xfId="3510" xr:uid="{0DF5360E-7395-4BC9-A9A3-D41F0A9BE443}"/>
    <cellStyle name="40% - Accent3 2 3 3" xfId="914" xr:uid="{00000000-0005-0000-0000-00004B000000}"/>
    <cellStyle name="40% - Accent3 2 3 3 2" xfId="2358" xr:uid="{00000000-0005-0000-0000-00004B000000}"/>
    <cellStyle name="40% - Accent3 2 3 3 2 2" xfId="5328" xr:uid="{D9A7707D-C7BC-4C1C-B7C1-2B94A6404CBC}"/>
    <cellStyle name="40% - Accent3 2 3 3 3" xfId="3884" xr:uid="{6F477333-3C76-460E-BDB1-BC0BBAA72D59}"/>
    <cellStyle name="40% - Accent3 2 3 4" xfId="1636" xr:uid="{00000000-0005-0000-0000-00004B000000}"/>
    <cellStyle name="40% - Accent3 2 3 4 2" xfId="4606" xr:uid="{317E5CB8-6A38-4223-A4B8-6D7ABE692FD4}"/>
    <cellStyle name="40% - Accent3 2 3 5" xfId="3162" xr:uid="{C1506273-B342-4CDE-B51A-411AFB4AE1BD}"/>
    <cellStyle name="40% - Accent3 2 4" xfId="308" xr:uid="{00000000-0005-0000-0000-00004B000000}"/>
    <cellStyle name="40% - Accent3 2 4 2" xfId="656" xr:uid="{00000000-0005-0000-0000-00004B000000}"/>
    <cellStyle name="40% - Accent3 2 4 2 2" xfId="1378" xr:uid="{00000000-0005-0000-0000-00004B000000}"/>
    <cellStyle name="40% - Accent3 2 4 2 2 2" xfId="2822" xr:uid="{00000000-0005-0000-0000-00004B000000}"/>
    <cellStyle name="40% - Accent3 2 4 2 2 2 2" xfId="5792" xr:uid="{06C1D656-C52F-4F9D-B482-DFDC701832CB}"/>
    <cellStyle name="40% - Accent3 2 4 2 2 3" xfId="4348" xr:uid="{A3514E24-73BF-44C0-BD02-7861FB76287B}"/>
    <cellStyle name="40% - Accent3 2 4 2 3" xfId="2100" xr:uid="{00000000-0005-0000-0000-00004B000000}"/>
    <cellStyle name="40% - Accent3 2 4 2 3 2" xfId="5070" xr:uid="{C2474617-286C-453E-84AE-310C923D6B1A}"/>
    <cellStyle name="40% - Accent3 2 4 2 4" xfId="3626" xr:uid="{A9261C28-C42C-4BAE-8F6E-28C70C128B0B}"/>
    <cellStyle name="40% - Accent3 2 4 3" xfId="1030" xr:uid="{00000000-0005-0000-0000-00004B000000}"/>
    <cellStyle name="40% - Accent3 2 4 3 2" xfId="2474" xr:uid="{00000000-0005-0000-0000-00004B000000}"/>
    <cellStyle name="40% - Accent3 2 4 3 2 2" xfId="5444" xr:uid="{9C23D60A-C1BD-4C68-9154-273B16945C91}"/>
    <cellStyle name="40% - Accent3 2 4 3 3" xfId="4000" xr:uid="{537DE71E-E68B-49D5-B07D-744A7CA16FE3}"/>
    <cellStyle name="40% - Accent3 2 4 4" xfId="1752" xr:uid="{00000000-0005-0000-0000-00004B000000}"/>
    <cellStyle name="40% - Accent3 2 4 4 2" xfId="4722" xr:uid="{959F5836-89A3-4CAE-BD95-90C0FBBA0D2E}"/>
    <cellStyle name="40% - Accent3 2 4 5" xfId="3278" xr:uid="{DCDCC046-CF83-4CAF-91A2-A95AB7923373}"/>
    <cellStyle name="40% - Accent3 2 5" xfId="424" xr:uid="{00000000-0005-0000-0000-00004B000000}"/>
    <cellStyle name="40% - Accent3 2 5 2" xfId="1146" xr:uid="{00000000-0005-0000-0000-00004B000000}"/>
    <cellStyle name="40% - Accent3 2 5 2 2" xfId="2590" xr:uid="{00000000-0005-0000-0000-00004B000000}"/>
    <cellStyle name="40% - Accent3 2 5 2 2 2" xfId="5560" xr:uid="{9C418DB9-5926-4E48-A1D7-2F1DA4CE6018}"/>
    <cellStyle name="40% - Accent3 2 5 2 3" xfId="4116" xr:uid="{DCB7F0D3-84C2-41C1-A210-64E5E7396FB7}"/>
    <cellStyle name="40% - Accent3 2 5 3" xfId="1868" xr:uid="{00000000-0005-0000-0000-00004B000000}"/>
    <cellStyle name="40% - Accent3 2 5 3 2" xfId="4838" xr:uid="{240E9A84-C6CE-4DC9-B235-2ED756F244E2}"/>
    <cellStyle name="40% - Accent3 2 5 4" xfId="3394" xr:uid="{A0139720-B98B-4CF0-8C7B-F640897E7012}"/>
    <cellStyle name="40% - Accent3 2 6" xfId="798" xr:uid="{00000000-0005-0000-0000-00004B000000}"/>
    <cellStyle name="40% - Accent3 2 6 2" xfId="2242" xr:uid="{00000000-0005-0000-0000-00004B000000}"/>
    <cellStyle name="40% - Accent3 2 6 2 2" xfId="5212" xr:uid="{30FEA869-AA29-4EDC-9C21-6B1B366D2032}"/>
    <cellStyle name="40% - Accent3 2 6 3" xfId="3768" xr:uid="{3494E66D-EED7-41D5-88E8-4F928386BEA2}"/>
    <cellStyle name="40% - Accent3 2 7" xfId="1520" xr:uid="{00000000-0005-0000-0000-00004B000000}"/>
    <cellStyle name="40% - Accent3 2 7 2" xfId="4490" xr:uid="{A9555C0B-C79A-49F0-9FEC-F5D0E05C21A4}"/>
    <cellStyle name="40% - Accent3 2 8" xfId="3046" xr:uid="{1EC8A11E-C130-4069-B697-40AE9A7BE50F}"/>
    <cellStyle name="40% - Accent3 3" xfId="103" xr:uid="{00000000-0005-0000-0000-00006E000000}"/>
    <cellStyle name="40% - Accent3 3 2" xfId="219" xr:uid="{00000000-0005-0000-0000-00006E000000}"/>
    <cellStyle name="40% - Accent3 3 2 2" xfId="567" xr:uid="{00000000-0005-0000-0000-00006E000000}"/>
    <cellStyle name="40% - Accent3 3 2 2 2" xfId="1289" xr:uid="{00000000-0005-0000-0000-00006E000000}"/>
    <cellStyle name="40% - Accent3 3 2 2 2 2" xfId="2733" xr:uid="{00000000-0005-0000-0000-00006E000000}"/>
    <cellStyle name="40% - Accent3 3 2 2 2 2 2" xfId="5703" xr:uid="{BF58271E-DF7F-4972-898B-849C614BCFDD}"/>
    <cellStyle name="40% - Accent3 3 2 2 2 3" xfId="4259" xr:uid="{518A0665-9B48-482B-90FF-147A1ABCD968}"/>
    <cellStyle name="40% - Accent3 3 2 2 3" xfId="2011" xr:uid="{00000000-0005-0000-0000-00006E000000}"/>
    <cellStyle name="40% - Accent3 3 2 2 3 2" xfId="4981" xr:uid="{078FB54C-040C-4385-A9C1-2E7E00F5EB76}"/>
    <cellStyle name="40% - Accent3 3 2 2 4" xfId="3537" xr:uid="{7081B104-A2AE-4F7D-A2FC-1944FFB0AF80}"/>
    <cellStyle name="40% - Accent3 3 2 3" xfId="941" xr:uid="{00000000-0005-0000-0000-00006E000000}"/>
    <cellStyle name="40% - Accent3 3 2 3 2" xfId="2385" xr:uid="{00000000-0005-0000-0000-00006E000000}"/>
    <cellStyle name="40% - Accent3 3 2 3 2 2" xfId="5355" xr:uid="{8BE264FD-1DED-42C2-922B-537A006B174B}"/>
    <cellStyle name="40% - Accent3 3 2 3 3" xfId="3911" xr:uid="{83AD112E-7D79-480C-9D68-358DB5003C1F}"/>
    <cellStyle name="40% - Accent3 3 2 4" xfId="1663" xr:uid="{00000000-0005-0000-0000-00006E000000}"/>
    <cellStyle name="40% - Accent3 3 2 4 2" xfId="4633" xr:uid="{8C7E5312-1416-4553-92DA-D82020E6D2DE}"/>
    <cellStyle name="40% - Accent3 3 2 5" xfId="3189" xr:uid="{E8D2421E-7A51-49A8-87D6-BA1DFB7E4759}"/>
    <cellStyle name="40% - Accent3 3 3" xfId="335" xr:uid="{00000000-0005-0000-0000-00006E000000}"/>
    <cellStyle name="40% - Accent3 3 3 2" xfId="683" xr:uid="{00000000-0005-0000-0000-00006E000000}"/>
    <cellStyle name="40% - Accent3 3 3 2 2" xfId="1405" xr:uid="{00000000-0005-0000-0000-00006E000000}"/>
    <cellStyle name="40% - Accent3 3 3 2 2 2" xfId="2849" xr:uid="{00000000-0005-0000-0000-00006E000000}"/>
    <cellStyle name="40% - Accent3 3 3 2 2 2 2" xfId="5819" xr:uid="{3AB4807A-8B9A-4707-94B5-7E97E97D2EFC}"/>
    <cellStyle name="40% - Accent3 3 3 2 2 3" xfId="4375" xr:uid="{B6DD1AB6-B441-4E10-887C-2ED6FD22B56F}"/>
    <cellStyle name="40% - Accent3 3 3 2 3" xfId="2127" xr:uid="{00000000-0005-0000-0000-00006E000000}"/>
    <cellStyle name="40% - Accent3 3 3 2 3 2" xfId="5097" xr:uid="{FD8F1E5F-6D37-4DC8-9C8A-D3757CA1A838}"/>
    <cellStyle name="40% - Accent3 3 3 2 4" xfId="3653" xr:uid="{878D3BF8-5148-4FD8-A1C2-9EAEBF0F64A8}"/>
    <cellStyle name="40% - Accent3 3 3 3" xfId="1057" xr:uid="{00000000-0005-0000-0000-00006E000000}"/>
    <cellStyle name="40% - Accent3 3 3 3 2" xfId="2501" xr:uid="{00000000-0005-0000-0000-00006E000000}"/>
    <cellStyle name="40% - Accent3 3 3 3 2 2" xfId="5471" xr:uid="{1921DE0D-C36A-44D5-BA17-47F97C5BA7C2}"/>
    <cellStyle name="40% - Accent3 3 3 3 3" xfId="4027" xr:uid="{866F8191-6D40-49D0-A49B-626A70924D34}"/>
    <cellStyle name="40% - Accent3 3 3 4" xfId="1779" xr:uid="{00000000-0005-0000-0000-00006E000000}"/>
    <cellStyle name="40% - Accent3 3 3 4 2" xfId="4749" xr:uid="{0EE3B187-F74D-4CCF-87DF-BEDCFDCF32BF}"/>
    <cellStyle name="40% - Accent3 3 3 5" xfId="3305" xr:uid="{75979114-338B-4802-B621-5E8D4089AF47}"/>
    <cellStyle name="40% - Accent3 3 4" xfId="451" xr:uid="{00000000-0005-0000-0000-00006E000000}"/>
    <cellStyle name="40% - Accent3 3 4 2" xfId="1173" xr:uid="{00000000-0005-0000-0000-00006E000000}"/>
    <cellStyle name="40% - Accent3 3 4 2 2" xfId="2617" xr:uid="{00000000-0005-0000-0000-00006E000000}"/>
    <cellStyle name="40% - Accent3 3 4 2 2 2" xfId="5587" xr:uid="{6C47B7B9-A650-4623-9A75-403D996C11E2}"/>
    <cellStyle name="40% - Accent3 3 4 2 3" xfId="4143" xr:uid="{51167B24-9980-4510-9B00-325065B94E9F}"/>
    <cellStyle name="40% - Accent3 3 4 3" xfId="1895" xr:uid="{00000000-0005-0000-0000-00006E000000}"/>
    <cellStyle name="40% - Accent3 3 4 3 2" xfId="4865" xr:uid="{DA49C949-9DAC-48A8-985C-26E58C283899}"/>
    <cellStyle name="40% - Accent3 3 4 4" xfId="3421" xr:uid="{9A708CB6-9203-4F6F-B640-660353F54900}"/>
    <cellStyle name="40% - Accent3 3 5" xfId="825" xr:uid="{00000000-0005-0000-0000-00006E000000}"/>
    <cellStyle name="40% - Accent3 3 5 2" xfId="2269" xr:uid="{00000000-0005-0000-0000-00006E000000}"/>
    <cellStyle name="40% - Accent3 3 5 2 2" xfId="5239" xr:uid="{CE29E1B7-AC4D-4024-BD36-CF274670EB0D}"/>
    <cellStyle name="40% - Accent3 3 5 3" xfId="3795" xr:uid="{B0CBB778-4FC5-46D2-B55E-F8B17B20E0F4}"/>
    <cellStyle name="40% - Accent3 3 6" xfId="1547" xr:uid="{00000000-0005-0000-0000-00006E000000}"/>
    <cellStyle name="40% - Accent3 3 6 2" xfId="4517" xr:uid="{064F0AFC-EA71-4580-A5FB-97AE2CA5796C}"/>
    <cellStyle name="40% - Accent3 3 7" xfId="3073" xr:uid="{00242B94-BFE9-41C8-B063-95C66A11666B}"/>
    <cellStyle name="40% - Accent3 4" xfId="161" xr:uid="{00000000-0005-0000-0000-0000B8000000}"/>
    <cellStyle name="40% - Accent3 4 2" xfId="509" xr:uid="{00000000-0005-0000-0000-0000B8000000}"/>
    <cellStyle name="40% - Accent3 4 2 2" xfId="1231" xr:uid="{00000000-0005-0000-0000-0000B8000000}"/>
    <cellStyle name="40% - Accent3 4 2 2 2" xfId="2675" xr:uid="{00000000-0005-0000-0000-0000B8000000}"/>
    <cellStyle name="40% - Accent3 4 2 2 2 2" xfId="5645" xr:uid="{CFB69B28-0A79-4065-B8D9-DB102A4B6E1C}"/>
    <cellStyle name="40% - Accent3 4 2 2 3" xfId="4201" xr:uid="{C325B3A0-1E1D-47CB-8911-A7594C17BD84}"/>
    <cellStyle name="40% - Accent3 4 2 3" xfId="1953" xr:uid="{00000000-0005-0000-0000-0000B8000000}"/>
    <cellStyle name="40% - Accent3 4 2 3 2" xfId="4923" xr:uid="{188B3CFA-2448-463D-94E1-E325F2F101B1}"/>
    <cellStyle name="40% - Accent3 4 2 4" xfId="3479" xr:uid="{B6CCF16F-9812-40B5-84E9-C21FA78FAABA}"/>
    <cellStyle name="40% - Accent3 4 3" xfId="883" xr:uid="{00000000-0005-0000-0000-0000B8000000}"/>
    <cellStyle name="40% - Accent3 4 3 2" xfId="2327" xr:uid="{00000000-0005-0000-0000-0000B8000000}"/>
    <cellStyle name="40% - Accent3 4 3 2 2" xfId="5297" xr:uid="{1C989F84-2810-4865-B4E4-BB9263632D25}"/>
    <cellStyle name="40% - Accent3 4 3 3" xfId="3853" xr:uid="{5C06A2AE-E98B-4AF8-82EE-4D895B7FF2B6}"/>
    <cellStyle name="40% - Accent3 4 4" xfId="1605" xr:uid="{00000000-0005-0000-0000-0000B8000000}"/>
    <cellStyle name="40% - Accent3 4 4 2" xfId="4575" xr:uid="{B4F0AD73-863E-4B1D-975E-8D8E29F86B6F}"/>
    <cellStyle name="40% - Accent3 4 5" xfId="3131" xr:uid="{0715CD63-5247-4662-B997-901EF49320AB}"/>
    <cellStyle name="40% - Accent3 5" xfId="277" xr:uid="{00000000-0005-0000-0000-00002C010000}"/>
    <cellStyle name="40% - Accent3 5 2" xfId="625" xr:uid="{00000000-0005-0000-0000-00002C010000}"/>
    <cellStyle name="40% - Accent3 5 2 2" xfId="1347" xr:uid="{00000000-0005-0000-0000-00002C010000}"/>
    <cellStyle name="40% - Accent3 5 2 2 2" xfId="2791" xr:uid="{00000000-0005-0000-0000-00002C010000}"/>
    <cellStyle name="40% - Accent3 5 2 2 2 2" xfId="5761" xr:uid="{03A52DA4-90F9-458C-BAEB-4E104777EC7D}"/>
    <cellStyle name="40% - Accent3 5 2 2 3" xfId="4317" xr:uid="{EECD6E77-296B-4CB3-BA1F-8077D0F9C250}"/>
    <cellStyle name="40% - Accent3 5 2 3" xfId="2069" xr:uid="{00000000-0005-0000-0000-00002C010000}"/>
    <cellStyle name="40% - Accent3 5 2 3 2" xfId="5039" xr:uid="{D393F0C1-D9DB-4DDC-A5CB-6CA16F461CA7}"/>
    <cellStyle name="40% - Accent3 5 2 4" xfId="3595" xr:uid="{C604E8E1-2340-4744-8660-D6D2E4CD64FB}"/>
    <cellStyle name="40% - Accent3 5 3" xfId="999" xr:uid="{00000000-0005-0000-0000-00002C010000}"/>
    <cellStyle name="40% - Accent3 5 3 2" xfId="2443" xr:uid="{00000000-0005-0000-0000-00002C010000}"/>
    <cellStyle name="40% - Accent3 5 3 2 2" xfId="5413" xr:uid="{C706C95B-06A0-45D5-8C4C-F990DE185DF3}"/>
    <cellStyle name="40% - Accent3 5 3 3" xfId="3969" xr:uid="{2CB68447-FDB8-4BE3-8A13-473A714EFAC9}"/>
    <cellStyle name="40% - Accent3 5 4" xfId="1721" xr:uid="{00000000-0005-0000-0000-00002C010000}"/>
    <cellStyle name="40% - Accent3 5 4 2" xfId="4691" xr:uid="{44D1A755-13F6-4278-BC07-F50C8BC427E5}"/>
    <cellStyle name="40% - Accent3 5 5" xfId="3247" xr:uid="{CBD70833-1830-4556-B2FD-AFB6A12ED84D}"/>
    <cellStyle name="40% - Accent3 6" xfId="393" xr:uid="{00000000-0005-0000-0000-0000E2010000}"/>
    <cellStyle name="40% - Accent3 6 2" xfId="1115" xr:uid="{00000000-0005-0000-0000-0000E2010000}"/>
    <cellStyle name="40% - Accent3 6 2 2" xfId="2559" xr:uid="{00000000-0005-0000-0000-0000E2010000}"/>
    <cellStyle name="40% - Accent3 6 2 2 2" xfId="5529" xr:uid="{FC1E0254-8D68-4502-A4DE-85D973988E95}"/>
    <cellStyle name="40% - Accent3 6 2 3" xfId="4085" xr:uid="{709532FC-A99D-4AF0-A37B-020A995DD8F2}"/>
    <cellStyle name="40% - Accent3 6 3" xfId="1837" xr:uid="{00000000-0005-0000-0000-0000E2010000}"/>
    <cellStyle name="40% - Accent3 6 3 2" xfId="4807" xr:uid="{CF1487FD-2A38-4471-9A5C-308FD629D7D7}"/>
    <cellStyle name="40% - Accent3 6 4" xfId="3363" xr:uid="{CEAE7D4C-D2AF-4FAF-A00A-BB0D08D326C8}"/>
    <cellStyle name="40% - Accent3 7" xfId="743" xr:uid="{00000000-0005-0000-0000-0000E4020000}"/>
    <cellStyle name="40% - Accent3 7 2" xfId="1465" xr:uid="{00000000-0005-0000-0000-0000E4020000}"/>
    <cellStyle name="40% - Accent3 7 2 2" xfId="2909" xr:uid="{00000000-0005-0000-0000-0000E4020000}"/>
    <cellStyle name="40% - Accent3 7 2 2 2" xfId="5879" xr:uid="{8881BA0F-2021-4C5A-AC95-541C43858699}"/>
    <cellStyle name="40% - Accent3 7 2 3" xfId="4435" xr:uid="{0F813C93-79BD-4DD6-AF84-220AFD677AC9}"/>
    <cellStyle name="40% - Accent3 7 3" xfId="2187" xr:uid="{00000000-0005-0000-0000-0000E4020000}"/>
    <cellStyle name="40% - Accent3 7 3 2" xfId="5157" xr:uid="{06BA1872-1D0C-45C8-8660-78D1A015E46E}"/>
    <cellStyle name="40% - Accent3 7 4" xfId="3713" xr:uid="{820F51CA-6AFA-4E10-B84F-A80B97B55054}"/>
    <cellStyle name="40% - Accent3 8" xfId="767" xr:uid="{00000000-0005-0000-0000-0000C0030000}"/>
    <cellStyle name="40% - Accent3 8 2" xfId="2211" xr:uid="{00000000-0005-0000-0000-0000C0030000}"/>
    <cellStyle name="40% - Accent3 8 2 2" xfId="5181" xr:uid="{F51FF86F-5AED-4FD2-B6F7-7372F808E9A6}"/>
    <cellStyle name="40% - Accent3 8 3" xfId="3737" xr:uid="{0AE45FA2-5105-4E4E-87A3-77B17E4E7330}"/>
    <cellStyle name="40% - Accent3 9" xfId="1489" xr:uid="{00000000-0005-0000-0000-000058070000}"/>
    <cellStyle name="40% - Accent3 9 2" xfId="4459" xr:uid="{B23BE7C3-3056-4CED-BABC-18BAB42B0D4E}"/>
    <cellStyle name="40% - Accent4" xfId="46" builtinId="43" customBuiltin="1"/>
    <cellStyle name="40% - Accent4 10" xfId="2936" xr:uid="{00000000-0005-0000-0000-0000770B0000}"/>
    <cellStyle name="40% - Accent4 10 2" xfId="5906" xr:uid="{BB094FD6-F2E0-4FBF-92CC-148E0C2B8E3B}"/>
    <cellStyle name="40% - Accent4 11" xfId="2969" xr:uid="{78283BFA-EFFF-4258-BCA5-8C63DC5FF69A}"/>
    <cellStyle name="40% - Accent4 11 2" xfId="5939" xr:uid="{AB1F1948-2445-4F20-890F-B3E3210230E0}"/>
    <cellStyle name="40% - Accent4 12" xfId="2990" xr:uid="{D92C8618-4ED7-4314-A19A-E53F60B755BC}"/>
    <cellStyle name="40% - Accent4 12 2" xfId="5960" xr:uid="{229C98EE-A1E4-4D0E-ADA3-681B54417E3C}"/>
    <cellStyle name="40% - Accent4 13" xfId="3017" xr:uid="{3D5C4625-2C0E-4E52-BCE7-D3943370065D}"/>
    <cellStyle name="40% - Accent4 14" xfId="5983" xr:uid="{EED59507-211A-4ECE-8EF3-F577AE50C5FA}"/>
    <cellStyle name="40% - Accent4 15" xfId="6004" xr:uid="{6264CA48-B4F7-4960-9D7A-A16A36F91422}"/>
    <cellStyle name="40% - Accent4 2" xfId="79" xr:uid="{00000000-0005-0000-0000-00004C000000}"/>
    <cellStyle name="40% - Accent4 2 2" xfId="137" xr:uid="{00000000-0005-0000-0000-00004C000000}"/>
    <cellStyle name="40% - Accent4 2 2 2" xfId="253" xr:uid="{00000000-0005-0000-0000-00004C000000}"/>
    <cellStyle name="40% - Accent4 2 2 2 2" xfId="601" xr:uid="{00000000-0005-0000-0000-00004C000000}"/>
    <cellStyle name="40% - Accent4 2 2 2 2 2" xfId="1323" xr:uid="{00000000-0005-0000-0000-00004C000000}"/>
    <cellStyle name="40% - Accent4 2 2 2 2 2 2" xfId="2767" xr:uid="{00000000-0005-0000-0000-00004C000000}"/>
    <cellStyle name="40% - Accent4 2 2 2 2 2 2 2" xfId="5737" xr:uid="{42D4CFE7-C3A4-4361-A3AA-4CAE875F2A8F}"/>
    <cellStyle name="40% - Accent4 2 2 2 2 2 3" xfId="4293" xr:uid="{1A0FCB85-AD04-4278-87BE-E46844F4186B}"/>
    <cellStyle name="40% - Accent4 2 2 2 2 3" xfId="2045" xr:uid="{00000000-0005-0000-0000-00004C000000}"/>
    <cellStyle name="40% - Accent4 2 2 2 2 3 2" xfId="5015" xr:uid="{777ABEE8-3A51-4522-B5AD-C117BBC511C8}"/>
    <cellStyle name="40% - Accent4 2 2 2 2 4" xfId="3571" xr:uid="{F1BA325C-E085-4186-A5C5-B318AAF75CE5}"/>
    <cellStyle name="40% - Accent4 2 2 2 3" xfId="975" xr:uid="{00000000-0005-0000-0000-00004C000000}"/>
    <cellStyle name="40% - Accent4 2 2 2 3 2" xfId="2419" xr:uid="{00000000-0005-0000-0000-00004C000000}"/>
    <cellStyle name="40% - Accent4 2 2 2 3 2 2" xfId="5389" xr:uid="{86C5D286-269C-4FEB-B5F4-71492A8C9898}"/>
    <cellStyle name="40% - Accent4 2 2 2 3 3" xfId="3945" xr:uid="{B42A74D4-E427-4EF4-B812-6E567F3F29C7}"/>
    <cellStyle name="40% - Accent4 2 2 2 4" xfId="1697" xr:uid="{00000000-0005-0000-0000-00004C000000}"/>
    <cellStyle name="40% - Accent4 2 2 2 4 2" xfId="4667" xr:uid="{EC04B8CB-8778-4A54-848D-834E05FDBEF7}"/>
    <cellStyle name="40% - Accent4 2 2 2 5" xfId="3223" xr:uid="{26595C9F-4C96-4809-AC4A-A8651248EEA6}"/>
    <cellStyle name="40% - Accent4 2 2 3" xfId="369" xr:uid="{00000000-0005-0000-0000-00004C000000}"/>
    <cellStyle name="40% - Accent4 2 2 3 2" xfId="717" xr:uid="{00000000-0005-0000-0000-00004C000000}"/>
    <cellStyle name="40% - Accent4 2 2 3 2 2" xfId="1439" xr:uid="{00000000-0005-0000-0000-00004C000000}"/>
    <cellStyle name="40% - Accent4 2 2 3 2 2 2" xfId="2883" xr:uid="{00000000-0005-0000-0000-00004C000000}"/>
    <cellStyle name="40% - Accent4 2 2 3 2 2 2 2" xfId="5853" xr:uid="{109F0E2A-395E-4DA6-85C8-2497E8DA9DC4}"/>
    <cellStyle name="40% - Accent4 2 2 3 2 2 3" xfId="4409" xr:uid="{41B5F0E7-228C-47AD-BAEA-2FC5DA7831D2}"/>
    <cellStyle name="40% - Accent4 2 2 3 2 3" xfId="2161" xr:uid="{00000000-0005-0000-0000-00004C000000}"/>
    <cellStyle name="40% - Accent4 2 2 3 2 3 2" xfId="5131" xr:uid="{C467CDD4-7103-4558-A18E-CFB067293253}"/>
    <cellStyle name="40% - Accent4 2 2 3 2 4" xfId="3687" xr:uid="{04E8F05B-B3C5-4B96-954A-E75911D065D3}"/>
    <cellStyle name="40% - Accent4 2 2 3 3" xfId="1091" xr:uid="{00000000-0005-0000-0000-00004C000000}"/>
    <cellStyle name="40% - Accent4 2 2 3 3 2" xfId="2535" xr:uid="{00000000-0005-0000-0000-00004C000000}"/>
    <cellStyle name="40% - Accent4 2 2 3 3 2 2" xfId="5505" xr:uid="{A438F31F-814F-4B5D-94D1-663E9F535D31}"/>
    <cellStyle name="40% - Accent4 2 2 3 3 3" xfId="4061" xr:uid="{085A0E61-4D56-4F89-B4B3-364F70768C85}"/>
    <cellStyle name="40% - Accent4 2 2 3 4" xfId="1813" xr:uid="{00000000-0005-0000-0000-00004C000000}"/>
    <cellStyle name="40% - Accent4 2 2 3 4 2" xfId="4783" xr:uid="{6E4F0B04-CE9D-4784-8C1C-98B1513AB46F}"/>
    <cellStyle name="40% - Accent4 2 2 3 5" xfId="3339" xr:uid="{99BDE5F3-40E5-49DD-80C9-21F8BF4EF313}"/>
    <cellStyle name="40% - Accent4 2 2 4" xfId="485" xr:uid="{00000000-0005-0000-0000-00004C000000}"/>
    <cellStyle name="40% - Accent4 2 2 4 2" xfId="1207" xr:uid="{00000000-0005-0000-0000-00004C000000}"/>
    <cellStyle name="40% - Accent4 2 2 4 2 2" xfId="2651" xr:uid="{00000000-0005-0000-0000-00004C000000}"/>
    <cellStyle name="40% - Accent4 2 2 4 2 2 2" xfId="5621" xr:uid="{75804B61-9BB0-4B64-B4B1-49DA33CFF58C}"/>
    <cellStyle name="40% - Accent4 2 2 4 2 3" xfId="4177" xr:uid="{909C6412-CE64-4140-9FB7-C5F9354DF0EF}"/>
    <cellStyle name="40% - Accent4 2 2 4 3" xfId="1929" xr:uid="{00000000-0005-0000-0000-00004C000000}"/>
    <cellStyle name="40% - Accent4 2 2 4 3 2" xfId="4899" xr:uid="{DC082FC1-463A-4DB7-92BA-1A1201668B56}"/>
    <cellStyle name="40% - Accent4 2 2 4 4" xfId="3455" xr:uid="{22D86426-207C-45C5-8042-620909084AA1}"/>
    <cellStyle name="40% - Accent4 2 2 5" xfId="859" xr:uid="{00000000-0005-0000-0000-00004C000000}"/>
    <cellStyle name="40% - Accent4 2 2 5 2" xfId="2303" xr:uid="{00000000-0005-0000-0000-00004C000000}"/>
    <cellStyle name="40% - Accent4 2 2 5 2 2" xfId="5273" xr:uid="{10109694-E372-4C4B-8DCE-F475ED67AE48}"/>
    <cellStyle name="40% - Accent4 2 2 5 3" xfId="3829" xr:uid="{5CD3A3BD-D458-4200-9C62-5D9CF4749ABF}"/>
    <cellStyle name="40% - Accent4 2 2 6" xfId="1581" xr:uid="{00000000-0005-0000-0000-00004C000000}"/>
    <cellStyle name="40% - Accent4 2 2 6 2" xfId="4551" xr:uid="{6A030B08-3D40-4207-A5D6-423707110230}"/>
    <cellStyle name="40% - Accent4 2 2 7" xfId="3107" xr:uid="{8C7900D5-9F8E-4BA0-81BF-0474F9B805E7}"/>
    <cellStyle name="40% - Accent4 2 3" xfId="195" xr:uid="{00000000-0005-0000-0000-00004C000000}"/>
    <cellStyle name="40% - Accent4 2 3 2" xfId="543" xr:uid="{00000000-0005-0000-0000-00004C000000}"/>
    <cellStyle name="40% - Accent4 2 3 2 2" xfId="1265" xr:uid="{00000000-0005-0000-0000-00004C000000}"/>
    <cellStyle name="40% - Accent4 2 3 2 2 2" xfId="2709" xr:uid="{00000000-0005-0000-0000-00004C000000}"/>
    <cellStyle name="40% - Accent4 2 3 2 2 2 2" xfId="5679" xr:uid="{6FE55429-7A2B-4D7E-B6C1-74DE048E7D4A}"/>
    <cellStyle name="40% - Accent4 2 3 2 2 3" xfId="4235" xr:uid="{4DBA76E6-153B-41E9-BE00-5093A82E6BBE}"/>
    <cellStyle name="40% - Accent4 2 3 2 3" xfId="1987" xr:uid="{00000000-0005-0000-0000-00004C000000}"/>
    <cellStyle name="40% - Accent4 2 3 2 3 2" xfId="4957" xr:uid="{87E9EC25-3205-4042-9074-6436CC14C1BB}"/>
    <cellStyle name="40% - Accent4 2 3 2 4" xfId="3513" xr:uid="{FD823F02-5087-49C0-BD24-3C9EF19BCA0A}"/>
    <cellStyle name="40% - Accent4 2 3 3" xfId="917" xr:uid="{00000000-0005-0000-0000-00004C000000}"/>
    <cellStyle name="40% - Accent4 2 3 3 2" xfId="2361" xr:uid="{00000000-0005-0000-0000-00004C000000}"/>
    <cellStyle name="40% - Accent4 2 3 3 2 2" xfId="5331" xr:uid="{14A14644-064E-48D5-A756-B747D938697C}"/>
    <cellStyle name="40% - Accent4 2 3 3 3" xfId="3887" xr:uid="{94BF6F8A-F715-4079-AD1C-3059AC4CD999}"/>
    <cellStyle name="40% - Accent4 2 3 4" xfId="1639" xr:uid="{00000000-0005-0000-0000-00004C000000}"/>
    <cellStyle name="40% - Accent4 2 3 4 2" xfId="4609" xr:uid="{ACF59A3C-7657-44D5-B174-9ABD22FC5AD6}"/>
    <cellStyle name="40% - Accent4 2 3 5" xfId="3165" xr:uid="{0CFFB53E-D12C-41F1-8E97-50C8F4EE9853}"/>
    <cellStyle name="40% - Accent4 2 4" xfId="311" xr:uid="{00000000-0005-0000-0000-00004C000000}"/>
    <cellStyle name="40% - Accent4 2 4 2" xfId="659" xr:uid="{00000000-0005-0000-0000-00004C000000}"/>
    <cellStyle name="40% - Accent4 2 4 2 2" xfId="1381" xr:uid="{00000000-0005-0000-0000-00004C000000}"/>
    <cellStyle name="40% - Accent4 2 4 2 2 2" xfId="2825" xr:uid="{00000000-0005-0000-0000-00004C000000}"/>
    <cellStyle name="40% - Accent4 2 4 2 2 2 2" xfId="5795" xr:uid="{84F29EAC-D638-4783-8EBB-B6055A774C4C}"/>
    <cellStyle name="40% - Accent4 2 4 2 2 3" xfId="4351" xr:uid="{CA165CC7-6E2A-4B6B-BA56-4794004A55DD}"/>
    <cellStyle name="40% - Accent4 2 4 2 3" xfId="2103" xr:uid="{00000000-0005-0000-0000-00004C000000}"/>
    <cellStyle name="40% - Accent4 2 4 2 3 2" xfId="5073" xr:uid="{DF43F861-1D2A-4211-A077-4F3FBE0E3602}"/>
    <cellStyle name="40% - Accent4 2 4 2 4" xfId="3629" xr:uid="{1EA15805-B117-4776-93DE-7098315B6633}"/>
    <cellStyle name="40% - Accent4 2 4 3" xfId="1033" xr:uid="{00000000-0005-0000-0000-00004C000000}"/>
    <cellStyle name="40% - Accent4 2 4 3 2" xfId="2477" xr:uid="{00000000-0005-0000-0000-00004C000000}"/>
    <cellStyle name="40% - Accent4 2 4 3 2 2" xfId="5447" xr:uid="{009E2DF6-D351-4503-BCEA-E867B4AEDDF6}"/>
    <cellStyle name="40% - Accent4 2 4 3 3" xfId="4003" xr:uid="{CBA5E9A6-15AD-436E-9DF1-4D2C64474B80}"/>
    <cellStyle name="40% - Accent4 2 4 4" xfId="1755" xr:uid="{00000000-0005-0000-0000-00004C000000}"/>
    <cellStyle name="40% - Accent4 2 4 4 2" xfId="4725" xr:uid="{73571D18-6D6D-40BE-9F00-5654502EAFEB}"/>
    <cellStyle name="40% - Accent4 2 4 5" xfId="3281" xr:uid="{0E8C1A37-72EB-40A1-98F2-D38194DD4673}"/>
    <cellStyle name="40% - Accent4 2 5" xfId="427" xr:uid="{00000000-0005-0000-0000-00004C000000}"/>
    <cellStyle name="40% - Accent4 2 5 2" xfId="1149" xr:uid="{00000000-0005-0000-0000-00004C000000}"/>
    <cellStyle name="40% - Accent4 2 5 2 2" xfId="2593" xr:uid="{00000000-0005-0000-0000-00004C000000}"/>
    <cellStyle name="40% - Accent4 2 5 2 2 2" xfId="5563" xr:uid="{A1F12D1F-E8D6-4D8E-8377-14DA1BD44757}"/>
    <cellStyle name="40% - Accent4 2 5 2 3" xfId="4119" xr:uid="{1E96136E-4E5F-4586-A389-5CA3CF4D07AA}"/>
    <cellStyle name="40% - Accent4 2 5 3" xfId="1871" xr:uid="{00000000-0005-0000-0000-00004C000000}"/>
    <cellStyle name="40% - Accent4 2 5 3 2" xfId="4841" xr:uid="{1D3034C8-70E4-4B60-9BED-36BB59E0D216}"/>
    <cellStyle name="40% - Accent4 2 5 4" xfId="3397" xr:uid="{03B0A3CC-0E05-4FB8-B694-66E7E99279FB}"/>
    <cellStyle name="40% - Accent4 2 6" xfId="801" xr:uid="{00000000-0005-0000-0000-00004C000000}"/>
    <cellStyle name="40% - Accent4 2 6 2" xfId="2245" xr:uid="{00000000-0005-0000-0000-00004C000000}"/>
    <cellStyle name="40% - Accent4 2 6 2 2" xfId="5215" xr:uid="{FA80BE06-6FB9-4F19-8419-09501D61F1D2}"/>
    <cellStyle name="40% - Accent4 2 6 3" xfId="3771" xr:uid="{A3B16BCB-B3C6-4CAB-8E2C-61E0657C4FE8}"/>
    <cellStyle name="40% - Accent4 2 7" xfId="1523" xr:uid="{00000000-0005-0000-0000-00004C000000}"/>
    <cellStyle name="40% - Accent4 2 7 2" xfId="4493" xr:uid="{7E850A12-0429-4765-8803-B863AC6713D5}"/>
    <cellStyle name="40% - Accent4 2 8" xfId="3049" xr:uid="{7DE8E97C-5359-4776-ADA7-493FF3E20F65}"/>
    <cellStyle name="40% - Accent4 3" xfId="106" xr:uid="{00000000-0005-0000-0000-000070000000}"/>
    <cellStyle name="40% - Accent4 3 2" xfId="222" xr:uid="{00000000-0005-0000-0000-000070000000}"/>
    <cellStyle name="40% - Accent4 3 2 2" xfId="570" xr:uid="{00000000-0005-0000-0000-000070000000}"/>
    <cellStyle name="40% - Accent4 3 2 2 2" xfId="1292" xr:uid="{00000000-0005-0000-0000-000070000000}"/>
    <cellStyle name="40% - Accent4 3 2 2 2 2" xfId="2736" xr:uid="{00000000-0005-0000-0000-000070000000}"/>
    <cellStyle name="40% - Accent4 3 2 2 2 2 2" xfId="5706" xr:uid="{6A8761A2-9A61-4991-955B-2EB829C4CD83}"/>
    <cellStyle name="40% - Accent4 3 2 2 2 3" xfId="4262" xr:uid="{256797CB-9D5C-4758-A438-66BF91240D27}"/>
    <cellStyle name="40% - Accent4 3 2 2 3" xfId="2014" xr:uid="{00000000-0005-0000-0000-000070000000}"/>
    <cellStyle name="40% - Accent4 3 2 2 3 2" xfId="4984" xr:uid="{4F99A233-0E44-40B7-9D52-83C2713BF9E9}"/>
    <cellStyle name="40% - Accent4 3 2 2 4" xfId="3540" xr:uid="{4CD65E70-A8C3-4B85-841A-04D7094AF887}"/>
    <cellStyle name="40% - Accent4 3 2 3" xfId="944" xr:uid="{00000000-0005-0000-0000-000070000000}"/>
    <cellStyle name="40% - Accent4 3 2 3 2" xfId="2388" xr:uid="{00000000-0005-0000-0000-000070000000}"/>
    <cellStyle name="40% - Accent4 3 2 3 2 2" xfId="5358" xr:uid="{4FE39724-6B3B-484F-9D02-4589153D12E6}"/>
    <cellStyle name="40% - Accent4 3 2 3 3" xfId="3914" xr:uid="{55CEED01-8CEA-4A4D-BD37-1507416E13BC}"/>
    <cellStyle name="40% - Accent4 3 2 4" xfId="1666" xr:uid="{00000000-0005-0000-0000-000070000000}"/>
    <cellStyle name="40% - Accent4 3 2 4 2" xfId="4636" xr:uid="{00CB50F9-4A9A-40D4-9D5B-E22ECABDBD08}"/>
    <cellStyle name="40% - Accent4 3 2 5" xfId="3192" xr:uid="{F09FA55F-793E-4BE1-8779-B256985A759B}"/>
    <cellStyle name="40% - Accent4 3 3" xfId="338" xr:uid="{00000000-0005-0000-0000-000070000000}"/>
    <cellStyle name="40% - Accent4 3 3 2" xfId="686" xr:uid="{00000000-0005-0000-0000-000070000000}"/>
    <cellStyle name="40% - Accent4 3 3 2 2" xfId="1408" xr:uid="{00000000-0005-0000-0000-000070000000}"/>
    <cellStyle name="40% - Accent4 3 3 2 2 2" xfId="2852" xr:uid="{00000000-0005-0000-0000-000070000000}"/>
    <cellStyle name="40% - Accent4 3 3 2 2 2 2" xfId="5822" xr:uid="{55D40BF0-B411-48A8-8DC0-2BF08A5472D8}"/>
    <cellStyle name="40% - Accent4 3 3 2 2 3" xfId="4378" xr:uid="{08AE0329-538C-403C-B8F4-488EAC786431}"/>
    <cellStyle name="40% - Accent4 3 3 2 3" xfId="2130" xr:uid="{00000000-0005-0000-0000-000070000000}"/>
    <cellStyle name="40% - Accent4 3 3 2 3 2" xfId="5100" xr:uid="{67D09169-B739-4934-8E4A-BF9B8EC46425}"/>
    <cellStyle name="40% - Accent4 3 3 2 4" xfId="3656" xr:uid="{492F1AF0-4974-463E-BC98-5D807DBB32D6}"/>
    <cellStyle name="40% - Accent4 3 3 3" xfId="1060" xr:uid="{00000000-0005-0000-0000-000070000000}"/>
    <cellStyle name="40% - Accent4 3 3 3 2" xfId="2504" xr:uid="{00000000-0005-0000-0000-000070000000}"/>
    <cellStyle name="40% - Accent4 3 3 3 2 2" xfId="5474" xr:uid="{9FAF2B89-CFBD-4B76-9967-554371116DED}"/>
    <cellStyle name="40% - Accent4 3 3 3 3" xfId="4030" xr:uid="{569BB276-67C8-4549-95ED-AF86CE63478B}"/>
    <cellStyle name="40% - Accent4 3 3 4" xfId="1782" xr:uid="{00000000-0005-0000-0000-000070000000}"/>
    <cellStyle name="40% - Accent4 3 3 4 2" xfId="4752" xr:uid="{D3A208E3-2D35-4D93-A1D7-A43B2DB8F27D}"/>
    <cellStyle name="40% - Accent4 3 3 5" xfId="3308" xr:uid="{FC47B83D-DA23-4617-AD41-6F782A0403FC}"/>
    <cellStyle name="40% - Accent4 3 4" xfId="454" xr:uid="{00000000-0005-0000-0000-000070000000}"/>
    <cellStyle name="40% - Accent4 3 4 2" xfId="1176" xr:uid="{00000000-0005-0000-0000-000070000000}"/>
    <cellStyle name="40% - Accent4 3 4 2 2" xfId="2620" xr:uid="{00000000-0005-0000-0000-000070000000}"/>
    <cellStyle name="40% - Accent4 3 4 2 2 2" xfId="5590" xr:uid="{655A2EBC-68E9-4556-835E-70A51C58C13B}"/>
    <cellStyle name="40% - Accent4 3 4 2 3" xfId="4146" xr:uid="{CA6376C9-3470-46CD-B19A-D476CA701A9C}"/>
    <cellStyle name="40% - Accent4 3 4 3" xfId="1898" xr:uid="{00000000-0005-0000-0000-000070000000}"/>
    <cellStyle name="40% - Accent4 3 4 3 2" xfId="4868" xr:uid="{E72B05A6-CE38-48C5-AE27-F860A93D8185}"/>
    <cellStyle name="40% - Accent4 3 4 4" xfId="3424" xr:uid="{45131EEF-4CCF-4BD8-841A-C06AA07DC231}"/>
    <cellStyle name="40% - Accent4 3 5" xfId="828" xr:uid="{00000000-0005-0000-0000-000070000000}"/>
    <cellStyle name="40% - Accent4 3 5 2" xfId="2272" xr:uid="{00000000-0005-0000-0000-000070000000}"/>
    <cellStyle name="40% - Accent4 3 5 2 2" xfId="5242" xr:uid="{F83D44AF-A4F9-47D5-9390-193FF20CAE22}"/>
    <cellStyle name="40% - Accent4 3 5 3" xfId="3798" xr:uid="{6568842F-C22B-457E-A6EC-9E48BCE69F7C}"/>
    <cellStyle name="40% - Accent4 3 6" xfId="1550" xr:uid="{00000000-0005-0000-0000-000070000000}"/>
    <cellStyle name="40% - Accent4 3 6 2" xfId="4520" xr:uid="{B685E420-E14C-488F-B7A1-D41577402FC1}"/>
    <cellStyle name="40% - Accent4 3 7" xfId="3076" xr:uid="{4CE4DBE0-06FF-4DDA-AB6E-B42D9E539F23}"/>
    <cellStyle name="40% - Accent4 4" xfId="164" xr:uid="{00000000-0005-0000-0000-0000BC000000}"/>
    <cellStyle name="40% - Accent4 4 2" xfId="512" xr:uid="{00000000-0005-0000-0000-0000BC000000}"/>
    <cellStyle name="40% - Accent4 4 2 2" xfId="1234" xr:uid="{00000000-0005-0000-0000-0000BC000000}"/>
    <cellStyle name="40% - Accent4 4 2 2 2" xfId="2678" xr:uid="{00000000-0005-0000-0000-0000BC000000}"/>
    <cellStyle name="40% - Accent4 4 2 2 2 2" xfId="5648" xr:uid="{3DBED4AE-8EF8-48DF-99C2-123DA99570BB}"/>
    <cellStyle name="40% - Accent4 4 2 2 3" xfId="4204" xr:uid="{DFC9A8CF-771B-44C7-9BB0-D38D29A27713}"/>
    <cellStyle name="40% - Accent4 4 2 3" xfId="1956" xr:uid="{00000000-0005-0000-0000-0000BC000000}"/>
    <cellStyle name="40% - Accent4 4 2 3 2" xfId="4926" xr:uid="{6A7B479A-9098-4B06-897C-80AF39B79F13}"/>
    <cellStyle name="40% - Accent4 4 2 4" xfId="3482" xr:uid="{B2D4F0A5-CE9F-4FC0-907D-92DC4C42BF0A}"/>
    <cellStyle name="40% - Accent4 4 3" xfId="886" xr:uid="{00000000-0005-0000-0000-0000BC000000}"/>
    <cellStyle name="40% - Accent4 4 3 2" xfId="2330" xr:uid="{00000000-0005-0000-0000-0000BC000000}"/>
    <cellStyle name="40% - Accent4 4 3 2 2" xfId="5300" xr:uid="{2DBB58DD-07B5-41BC-B520-C8A65A5A5312}"/>
    <cellStyle name="40% - Accent4 4 3 3" xfId="3856" xr:uid="{7C80AE39-059A-45CD-9A0B-6252BE0E2ACB}"/>
    <cellStyle name="40% - Accent4 4 4" xfId="1608" xr:uid="{00000000-0005-0000-0000-0000BC000000}"/>
    <cellStyle name="40% - Accent4 4 4 2" xfId="4578" xr:uid="{8C88947D-788B-4EBC-B06E-AA3B6DD2BF28}"/>
    <cellStyle name="40% - Accent4 4 5" xfId="3134" xr:uid="{93F48E22-43BF-4C92-9E72-79EF01E47500}"/>
    <cellStyle name="40% - Accent4 5" xfId="280" xr:uid="{00000000-0005-0000-0000-000030010000}"/>
    <cellStyle name="40% - Accent4 5 2" xfId="628" xr:uid="{00000000-0005-0000-0000-000030010000}"/>
    <cellStyle name="40% - Accent4 5 2 2" xfId="1350" xr:uid="{00000000-0005-0000-0000-000030010000}"/>
    <cellStyle name="40% - Accent4 5 2 2 2" xfId="2794" xr:uid="{00000000-0005-0000-0000-000030010000}"/>
    <cellStyle name="40% - Accent4 5 2 2 2 2" xfId="5764" xr:uid="{7E9726D0-6ACA-4501-AAFB-52C8310BE0DF}"/>
    <cellStyle name="40% - Accent4 5 2 2 3" xfId="4320" xr:uid="{22D67570-E19B-4B83-9F72-26A7995A9B9D}"/>
    <cellStyle name="40% - Accent4 5 2 3" xfId="2072" xr:uid="{00000000-0005-0000-0000-000030010000}"/>
    <cellStyle name="40% - Accent4 5 2 3 2" xfId="5042" xr:uid="{A2F81D2E-E3A9-4D98-B02A-63FB06360FAE}"/>
    <cellStyle name="40% - Accent4 5 2 4" xfId="3598" xr:uid="{B46850F5-CEAF-45E0-A8A3-67CD8DA211F4}"/>
    <cellStyle name="40% - Accent4 5 3" xfId="1002" xr:uid="{00000000-0005-0000-0000-000030010000}"/>
    <cellStyle name="40% - Accent4 5 3 2" xfId="2446" xr:uid="{00000000-0005-0000-0000-000030010000}"/>
    <cellStyle name="40% - Accent4 5 3 2 2" xfId="5416" xr:uid="{5D51D78C-8CE2-4CBD-BD49-6F9E5BF3526D}"/>
    <cellStyle name="40% - Accent4 5 3 3" xfId="3972" xr:uid="{3BF669B7-2DF8-4C73-8387-9B1062A626ED}"/>
    <cellStyle name="40% - Accent4 5 4" xfId="1724" xr:uid="{00000000-0005-0000-0000-000030010000}"/>
    <cellStyle name="40% - Accent4 5 4 2" xfId="4694" xr:uid="{975763D3-FCED-472D-BC1F-9B49DA5E397E}"/>
    <cellStyle name="40% - Accent4 5 5" xfId="3250" xr:uid="{8ABEBA75-E5BB-43E7-9830-62A59F65E8A9}"/>
    <cellStyle name="40% - Accent4 6" xfId="396" xr:uid="{00000000-0005-0000-0000-0000EE010000}"/>
    <cellStyle name="40% - Accent4 6 2" xfId="1118" xr:uid="{00000000-0005-0000-0000-0000EE010000}"/>
    <cellStyle name="40% - Accent4 6 2 2" xfId="2562" xr:uid="{00000000-0005-0000-0000-0000EE010000}"/>
    <cellStyle name="40% - Accent4 6 2 2 2" xfId="5532" xr:uid="{562A7DDA-C94A-4792-9FB1-4621824FD50D}"/>
    <cellStyle name="40% - Accent4 6 2 3" xfId="4088" xr:uid="{9F5C1E5E-FFF5-40E0-8274-ACC53CAB9DDC}"/>
    <cellStyle name="40% - Accent4 6 3" xfId="1840" xr:uid="{00000000-0005-0000-0000-0000EE010000}"/>
    <cellStyle name="40% - Accent4 6 3 2" xfId="4810" xr:uid="{34612293-9DC7-4281-92DD-F5377DC4741E}"/>
    <cellStyle name="40% - Accent4 6 4" xfId="3366" xr:uid="{994A97FD-487C-4C6B-B676-CBD367D7460D}"/>
    <cellStyle name="40% - Accent4 7" xfId="746" xr:uid="{00000000-0005-0000-0000-0000E5020000}"/>
    <cellStyle name="40% - Accent4 7 2" xfId="1468" xr:uid="{00000000-0005-0000-0000-0000E5020000}"/>
    <cellStyle name="40% - Accent4 7 2 2" xfId="2912" xr:uid="{00000000-0005-0000-0000-0000E5020000}"/>
    <cellStyle name="40% - Accent4 7 2 2 2" xfId="5882" xr:uid="{BB725DF4-C2FD-4637-AE1C-C1DF6D0588F1}"/>
    <cellStyle name="40% - Accent4 7 2 3" xfId="4438" xr:uid="{D54AB780-6692-41CD-BC2D-EA1708757422}"/>
    <cellStyle name="40% - Accent4 7 3" xfId="2190" xr:uid="{00000000-0005-0000-0000-0000E5020000}"/>
    <cellStyle name="40% - Accent4 7 3 2" xfId="5160" xr:uid="{69AF72AC-5F56-4B9F-A8C7-8783E40A0EC6}"/>
    <cellStyle name="40% - Accent4 7 4" xfId="3716" xr:uid="{C71C2A7E-48C4-4504-8ADD-1AA9BE233F5C}"/>
    <cellStyle name="40% - Accent4 8" xfId="770" xr:uid="{00000000-0005-0000-0000-0000D9030000}"/>
    <cellStyle name="40% - Accent4 8 2" xfId="2214" xr:uid="{00000000-0005-0000-0000-0000D9030000}"/>
    <cellStyle name="40% - Accent4 8 2 2" xfId="5184" xr:uid="{9D8C7601-9AF1-4043-B8E6-3E9342EC8C65}"/>
    <cellStyle name="40% - Accent4 8 3" xfId="3740" xr:uid="{E06026DE-05A7-4F34-92B1-F4093C97AC82}"/>
    <cellStyle name="40% - Accent4 9" xfId="1492" xr:uid="{00000000-0005-0000-0000-00008A070000}"/>
    <cellStyle name="40% - Accent4 9 2" xfId="4462" xr:uid="{6F132B73-7B70-4F24-91F9-2CD954FA9F3A}"/>
    <cellStyle name="40% - Accent5" xfId="50" builtinId="47" customBuiltin="1"/>
    <cellStyle name="40% - Accent5 10" xfId="2939" xr:uid="{00000000-0005-0000-0000-0000780B0000}"/>
    <cellStyle name="40% - Accent5 10 2" xfId="5909" xr:uid="{1EFF92BC-1B10-44F6-965F-793E9A1649AE}"/>
    <cellStyle name="40% - Accent5 11" xfId="2972" xr:uid="{9186ACA2-18CC-48AF-AEB8-AC725EDC7AEF}"/>
    <cellStyle name="40% - Accent5 11 2" xfId="5942" xr:uid="{6B149A62-D800-4EBF-BADD-81F1A2608930}"/>
    <cellStyle name="40% - Accent5 12" xfId="2993" xr:uid="{B547FDD9-79A1-4414-A305-E4967B54CF37}"/>
    <cellStyle name="40% - Accent5 12 2" xfId="5963" xr:uid="{FADE68B7-AADB-4EA3-8C9A-8F1B1C8DD5B5}"/>
    <cellStyle name="40% - Accent5 13" xfId="3020" xr:uid="{D7BC5D4A-F32C-4074-9F50-336FCC69CD69}"/>
    <cellStyle name="40% - Accent5 14" xfId="5986" xr:uid="{D6CFC88F-038A-4C93-A49E-8004CA72DF2C}"/>
    <cellStyle name="40% - Accent5 15" xfId="6007" xr:uid="{8E4B5AA5-F96E-44BA-9DF3-3CB8E23FCF44}"/>
    <cellStyle name="40% - Accent5 2" xfId="82" xr:uid="{00000000-0005-0000-0000-00004D000000}"/>
    <cellStyle name="40% - Accent5 2 2" xfId="140" xr:uid="{00000000-0005-0000-0000-00004D000000}"/>
    <cellStyle name="40% - Accent5 2 2 2" xfId="256" xr:uid="{00000000-0005-0000-0000-00004D000000}"/>
    <cellStyle name="40% - Accent5 2 2 2 2" xfId="604" xr:uid="{00000000-0005-0000-0000-00004D000000}"/>
    <cellStyle name="40% - Accent5 2 2 2 2 2" xfId="1326" xr:uid="{00000000-0005-0000-0000-00004D000000}"/>
    <cellStyle name="40% - Accent5 2 2 2 2 2 2" xfId="2770" xr:uid="{00000000-0005-0000-0000-00004D000000}"/>
    <cellStyle name="40% - Accent5 2 2 2 2 2 2 2" xfId="5740" xr:uid="{A9DA162B-C26C-4F92-AFC6-8A397F1169A0}"/>
    <cellStyle name="40% - Accent5 2 2 2 2 2 3" xfId="4296" xr:uid="{0D34846A-BE77-4CAB-AEAD-F7AB785C1986}"/>
    <cellStyle name="40% - Accent5 2 2 2 2 3" xfId="2048" xr:uid="{00000000-0005-0000-0000-00004D000000}"/>
    <cellStyle name="40% - Accent5 2 2 2 2 3 2" xfId="5018" xr:uid="{78F964C9-F199-4284-B914-CFA835E4318F}"/>
    <cellStyle name="40% - Accent5 2 2 2 2 4" xfId="3574" xr:uid="{E9B40E8E-1BA0-4769-8827-8553CCF2A5BB}"/>
    <cellStyle name="40% - Accent5 2 2 2 3" xfId="978" xr:uid="{00000000-0005-0000-0000-00004D000000}"/>
    <cellStyle name="40% - Accent5 2 2 2 3 2" xfId="2422" xr:uid="{00000000-0005-0000-0000-00004D000000}"/>
    <cellStyle name="40% - Accent5 2 2 2 3 2 2" xfId="5392" xr:uid="{47C39A83-91FB-4827-B6ED-723DD8BB2298}"/>
    <cellStyle name="40% - Accent5 2 2 2 3 3" xfId="3948" xr:uid="{CA0C3320-08A0-4566-9995-8670AD492CB5}"/>
    <cellStyle name="40% - Accent5 2 2 2 4" xfId="1700" xr:uid="{00000000-0005-0000-0000-00004D000000}"/>
    <cellStyle name="40% - Accent5 2 2 2 4 2" xfId="4670" xr:uid="{02E3004F-8F01-4915-BF3F-9D34C98E04F9}"/>
    <cellStyle name="40% - Accent5 2 2 2 5" xfId="3226" xr:uid="{53067054-C5D1-406F-8155-92E6E6CFF290}"/>
    <cellStyle name="40% - Accent5 2 2 3" xfId="372" xr:uid="{00000000-0005-0000-0000-00004D000000}"/>
    <cellStyle name="40% - Accent5 2 2 3 2" xfId="720" xr:uid="{00000000-0005-0000-0000-00004D000000}"/>
    <cellStyle name="40% - Accent5 2 2 3 2 2" xfId="1442" xr:uid="{00000000-0005-0000-0000-00004D000000}"/>
    <cellStyle name="40% - Accent5 2 2 3 2 2 2" xfId="2886" xr:uid="{00000000-0005-0000-0000-00004D000000}"/>
    <cellStyle name="40% - Accent5 2 2 3 2 2 2 2" xfId="5856" xr:uid="{9F4E1B05-8BE6-46ED-A577-059574A21E6E}"/>
    <cellStyle name="40% - Accent5 2 2 3 2 2 3" xfId="4412" xr:uid="{31A43532-DAEB-4802-8449-41514EC5A119}"/>
    <cellStyle name="40% - Accent5 2 2 3 2 3" xfId="2164" xr:uid="{00000000-0005-0000-0000-00004D000000}"/>
    <cellStyle name="40% - Accent5 2 2 3 2 3 2" xfId="5134" xr:uid="{3D4A1AE3-86DB-42A5-BA20-3043D4A5A9D8}"/>
    <cellStyle name="40% - Accent5 2 2 3 2 4" xfId="3690" xr:uid="{FB6D81EC-9815-41A4-8DD9-29B847B8226D}"/>
    <cellStyle name="40% - Accent5 2 2 3 3" xfId="1094" xr:uid="{00000000-0005-0000-0000-00004D000000}"/>
    <cellStyle name="40% - Accent5 2 2 3 3 2" xfId="2538" xr:uid="{00000000-0005-0000-0000-00004D000000}"/>
    <cellStyle name="40% - Accent5 2 2 3 3 2 2" xfId="5508" xr:uid="{7B85D5CC-7B98-45E2-AC70-095399945085}"/>
    <cellStyle name="40% - Accent5 2 2 3 3 3" xfId="4064" xr:uid="{53B1B0BE-9FF0-4E43-B8E7-7BB9A598D394}"/>
    <cellStyle name="40% - Accent5 2 2 3 4" xfId="1816" xr:uid="{00000000-0005-0000-0000-00004D000000}"/>
    <cellStyle name="40% - Accent5 2 2 3 4 2" xfId="4786" xr:uid="{4DF5CED2-95FC-42E2-A8BB-F02390CC6D51}"/>
    <cellStyle name="40% - Accent5 2 2 3 5" xfId="3342" xr:uid="{F5AEDA60-E03C-4DF1-9434-17C2499BABC0}"/>
    <cellStyle name="40% - Accent5 2 2 4" xfId="488" xr:uid="{00000000-0005-0000-0000-00004D000000}"/>
    <cellStyle name="40% - Accent5 2 2 4 2" xfId="1210" xr:uid="{00000000-0005-0000-0000-00004D000000}"/>
    <cellStyle name="40% - Accent5 2 2 4 2 2" xfId="2654" xr:uid="{00000000-0005-0000-0000-00004D000000}"/>
    <cellStyle name="40% - Accent5 2 2 4 2 2 2" xfId="5624" xr:uid="{F05DFBD8-FDBA-4172-BB34-8A16303576DF}"/>
    <cellStyle name="40% - Accent5 2 2 4 2 3" xfId="4180" xr:uid="{B05504B4-7ECA-4CFD-A211-5139C204A121}"/>
    <cellStyle name="40% - Accent5 2 2 4 3" xfId="1932" xr:uid="{00000000-0005-0000-0000-00004D000000}"/>
    <cellStyle name="40% - Accent5 2 2 4 3 2" xfId="4902" xr:uid="{0073B9A9-2602-469B-9E95-5D30D6AA7F49}"/>
    <cellStyle name="40% - Accent5 2 2 4 4" xfId="3458" xr:uid="{D9898D85-2D6C-4E96-9DFB-939284FF24BE}"/>
    <cellStyle name="40% - Accent5 2 2 5" xfId="862" xr:uid="{00000000-0005-0000-0000-00004D000000}"/>
    <cellStyle name="40% - Accent5 2 2 5 2" xfId="2306" xr:uid="{00000000-0005-0000-0000-00004D000000}"/>
    <cellStyle name="40% - Accent5 2 2 5 2 2" xfId="5276" xr:uid="{E4071A12-3034-4232-95A8-82C9535FD550}"/>
    <cellStyle name="40% - Accent5 2 2 5 3" xfId="3832" xr:uid="{B57B7DBB-DC5C-47F3-A516-FC81818E3EE5}"/>
    <cellStyle name="40% - Accent5 2 2 6" xfId="1584" xr:uid="{00000000-0005-0000-0000-00004D000000}"/>
    <cellStyle name="40% - Accent5 2 2 6 2" xfId="4554" xr:uid="{03B22B69-2090-4BF8-8D8C-283D2330B79A}"/>
    <cellStyle name="40% - Accent5 2 2 7" xfId="3110" xr:uid="{AEF06646-50CA-424C-A348-A97C2D41C6A9}"/>
    <cellStyle name="40% - Accent5 2 3" xfId="198" xr:uid="{00000000-0005-0000-0000-00004D000000}"/>
    <cellStyle name="40% - Accent5 2 3 2" xfId="546" xr:uid="{00000000-0005-0000-0000-00004D000000}"/>
    <cellStyle name="40% - Accent5 2 3 2 2" xfId="1268" xr:uid="{00000000-0005-0000-0000-00004D000000}"/>
    <cellStyle name="40% - Accent5 2 3 2 2 2" xfId="2712" xr:uid="{00000000-0005-0000-0000-00004D000000}"/>
    <cellStyle name="40% - Accent5 2 3 2 2 2 2" xfId="5682" xr:uid="{6C67288D-10D4-4B8E-B4CE-BEC18822971E}"/>
    <cellStyle name="40% - Accent5 2 3 2 2 3" xfId="4238" xr:uid="{68433C07-6FA3-4AC9-894A-A392323D4F42}"/>
    <cellStyle name="40% - Accent5 2 3 2 3" xfId="1990" xr:uid="{00000000-0005-0000-0000-00004D000000}"/>
    <cellStyle name="40% - Accent5 2 3 2 3 2" xfId="4960" xr:uid="{37E03E03-8470-4E0A-9735-ADE5150FF66F}"/>
    <cellStyle name="40% - Accent5 2 3 2 4" xfId="3516" xr:uid="{3EA3A031-5119-477D-92F1-DE791121230A}"/>
    <cellStyle name="40% - Accent5 2 3 3" xfId="920" xr:uid="{00000000-0005-0000-0000-00004D000000}"/>
    <cellStyle name="40% - Accent5 2 3 3 2" xfId="2364" xr:uid="{00000000-0005-0000-0000-00004D000000}"/>
    <cellStyle name="40% - Accent5 2 3 3 2 2" xfId="5334" xr:uid="{9381EF0F-3A99-45A3-80A6-B8567DBB4C24}"/>
    <cellStyle name="40% - Accent5 2 3 3 3" xfId="3890" xr:uid="{DE2AB3EC-5B21-4741-A289-8D658E8F7DC9}"/>
    <cellStyle name="40% - Accent5 2 3 4" xfId="1642" xr:uid="{00000000-0005-0000-0000-00004D000000}"/>
    <cellStyle name="40% - Accent5 2 3 4 2" xfId="4612" xr:uid="{E15E78F4-8877-43E1-9773-67A06F5DC2AA}"/>
    <cellStyle name="40% - Accent5 2 3 5" xfId="3168" xr:uid="{D3E69438-5017-45DA-A495-46F7545979C4}"/>
    <cellStyle name="40% - Accent5 2 4" xfId="314" xr:uid="{00000000-0005-0000-0000-00004D000000}"/>
    <cellStyle name="40% - Accent5 2 4 2" xfId="662" xr:uid="{00000000-0005-0000-0000-00004D000000}"/>
    <cellStyle name="40% - Accent5 2 4 2 2" xfId="1384" xr:uid="{00000000-0005-0000-0000-00004D000000}"/>
    <cellStyle name="40% - Accent5 2 4 2 2 2" xfId="2828" xr:uid="{00000000-0005-0000-0000-00004D000000}"/>
    <cellStyle name="40% - Accent5 2 4 2 2 2 2" xfId="5798" xr:uid="{4D7A16B2-D054-4D72-8B69-FBD1F16138A2}"/>
    <cellStyle name="40% - Accent5 2 4 2 2 3" xfId="4354" xr:uid="{19E2D5DD-7A05-4679-A525-AEC61C8D38E2}"/>
    <cellStyle name="40% - Accent5 2 4 2 3" xfId="2106" xr:uid="{00000000-0005-0000-0000-00004D000000}"/>
    <cellStyle name="40% - Accent5 2 4 2 3 2" xfId="5076" xr:uid="{65C16323-3E04-4FE4-A191-B97ED8883113}"/>
    <cellStyle name="40% - Accent5 2 4 2 4" xfId="3632" xr:uid="{F1FA2250-BE49-4BAA-9E9C-5EA5050AAFC3}"/>
    <cellStyle name="40% - Accent5 2 4 3" xfId="1036" xr:uid="{00000000-0005-0000-0000-00004D000000}"/>
    <cellStyle name="40% - Accent5 2 4 3 2" xfId="2480" xr:uid="{00000000-0005-0000-0000-00004D000000}"/>
    <cellStyle name="40% - Accent5 2 4 3 2 2" xfId="5450" xr:uid="{E5BB3D73-01B5-42FB-B6F3-DA6D45EF0AEA}"/>
    <cellStyle name="40% - Accent5 2 4 3 3" xfId="4006" xr:uid="{CCEBADDC-C238-4D53-BB1D-EE90912662D6}"/>
    <cellStyle name="40% - Accent5 2 4 4" xfId="1758" xr:uid="{00000000-0005-0000-0000-00004D000000}"/>
    <cellStyle name="40% - Accent5 2 4 4 2" xfId="4728" xr:uid="{AD606C0B-066A-4736-9338-BBD11585B1EF}"/>
    <cellStyle name="40% - Accent5 2 4 5" xfId="3284" xr:uid="{818A8F57-7DFE-43F8-8297-598454F73916}"/>
    <cellStyle name="40% - Accent5 2 5" xfId="430" xr:uid="{00000000-0005-0000-0000-00004D000000}"/>
    <cellStyle name="40% - Accent5 2 5 2" xfId="1152" xr:uid="{00000000-0005-0000-0000-00004D000000}"/>
    <cellStyle name="40% - Accent5 2 5 2 2" xfId="2596" xr:uid="{00000000-0005-0000-0000-00004D000000}"/>
    <cellStyle name="40% - Accent5 2 5 2 2 2" xfId="5566" xr:uid="{46BC8FF0-E5EB-4E3E-85B5-089CDB24DD21}"/>
    <cellStyle name="40% - Accent5 2 5 2 3" xfId="4122" xr:uid="{991F7284-2553-45B8-8D14-819F3E13D520}"/>
    <cellStyle name="40% - Accent5 2 5 3" xfId="1874" xr:uid="{00000000-0005-0000-0000-00004D000000}"/>
    <cellStyle name="40% - Accent5 2 5 3 2" xfId="4844" xr:uid="{5C6708B7-9B95-450E-8AD7-D231425DC8FB}"/>
    <cellStyle name="40% - Accent5 2 5 4" xfId="3400" xr:uid="{167CEB51-C370-416C-8B31-73BA5F461B20}"/>
    <cellStyle name="40% - Accent5 2 6" xfId="804" xr:uid="{00000000-0005-0000-0000-00004D000000}"/>
    <cellStyle name="40% - Accent5 2 6 2" xfId="2248" xr:uid="{00000000-0005-0000-0000-00004D000000}"/>
    <cellStyle name="40% - Accent5 2 6 2 2" xfId="5218" xr:uid="{B05BF8D8-A626-4F44-8E1F-70DBC25A9F60}"/>
    <cellStyle name="40% - Accent5 2 6 3" xfId="3774" xr:uid="{675DE61B-CA1A-4751-A54D-44BA53D78B1C}"/>
    <cellStyle name="40% - Accent5 2 7" xfId="1526" xr:uid="{00000000-0005-0000-0000-00004D000000}"/>
    <cellStyle name="40% - Accent5 2 7 2" xfId="4496" xr:uid="{0959A971-E294-4235-886B-EF9BBE55C857}"/>
    <cellStyle name="40% - Accent5 2 8" xfId="3052" xr:uid="{CF088ECC-8C4B-4370-BC8C-39D2B7258826}"/>
    <cellStyle name="40% - Accent5 3" xfId="109" xr:uid="{00000000-0005-0000-0000-000072000000}"/>
    <cellStyle name="40% - Accent5 3 2" xfId="225" xr:uid="{00000000-0005-0000-0000-000072000000}"/>
    <cellStyle name="40% - Accent5 3 2 2" xfId="573" xr:uid="{00000000-0005-0000-0000-000072000000}"/>
    <cellStyle name="40% - Accent5 3 2 2 2" xfId="1295" xr:uid="{00000000-0005-0000-0000-000072000000}"/>
    <cellStyle name="40% - Accent5 3 2 2 2 2" xfId="2739" xr:uid="{00000000-0005-0000-0000-000072000000}"/>
    <cellStyle name="40% - Accent5 3 2 2 2 2 2" xfId="5709" xr:uid="{910C26BA-60D2-4247-AF34-FC4BE8CAA4A1}"/>
    <cellStyle name="40% - Accent5 3 2 2 2 3" xfId="4265" xr:uid="{67B6785A-7AD6-4390-A620-4ADBBD35D466}"/>
    <cellStyle name="40% - Accent5 3 2 2 3" xfId="2017" xr:uid="{00000000-0005-0000-0000-000072000000}"/>
    <cellStyle name="40% - Accent5 3 2 2 3 2" xfId="4987" xr:uid="{ECBBB6F8-1A04-45D7-9336-1FEFD5786BFA}"/>
    <cellStyle name="40% - Accent5 3 2 2 4" xfId="3543" xr:uid="{57E71E68-9B46-4BE3-99EA-090EB4400598}"/>
    <cellStyle name="40% - Accent5 3 2 3" xfId="947" xr:uid="{00000000-0005-0000-0000-000072000000}"/>
    <cellStyle name="40% - Accent5 3 2 3 2" xfId="2391" xr:uid="{00000000-0005-0000-0000-000072000000}"/>
    <cellStyle name="40% - Accent5 3 2 3 2 2" xfId="5361" xr:uid="{6B1E5EC8-7B47-4C60-ABC7-5761001C29B1}"/>
    <cellStyle name="40% - Accent5 3 2 3 3" xfId="3917" xr:uid="{225A1632-2134-49D7-A110-3582285DED2B}"/>
    <cellStyle name="40% - Accent5 3 2 4" xfId="1669" xr:uid="{00000000-0005-0000-0000-000072000000}"/>
    <cellStyle name="40% - Accent5 3 2 4 2" xfId="4639" xr:uid="{ECC3894D-DDF0-4525-B2CA-170F9AF2CB08}"/>
    <cellStyle name="40% - Accent5 3 2 5" xfId="3195" xr:uid="{C84EB22F-3677-4513-9682-719D7FBB0F88}"/>
    <cellStyle name="40% - Accent5 3 3" xfId="341" xr:uid="{00000000-0005-0000-0000-000072000000}"/>
    <cellStyle name="40% - Accent5 3 3 2" xfId="689" xr:uid="{00000000-0005-0000-0000-000072000000}"/>
    <cellStyle name="40% - Accent5 3 3 2 2" xfId="1411" xr:uid="{00000000-0005-0000-0000-000072000000}"/>
    <cellStyle name="40% - Accent5 3 3 2 2 2" xfId="2855" xr:uid="{00000000-0005-0000-0000-000072000000}"/>
    <cellStyle name="40% - Accent5 3 3 2 2 2 2" xfId="5825" xr:uid="{61983789-4175-44F3-A7DB-B7654744CD37}"/>
    <cellStyle name="40% - Accent5 3 3 2 2 3" xfId="4381" xr:uid="{BD24B4D1-41CA-477B-BF6E-EAF2E4B3E179}"/>
    <cellStyle name="40% - Accent5 3 3 2 3" xfId="2133" xr:uid="{00000000-0005-0000-0000-000072000000}"/>
    <cellStyle name="40% - Accent5 3 3 2 3 2" xfId="5103" xr:uid="{55A501D1-2808-477A-B0E8-C796FB28BCF9}"/>
    <cellStyle name="40% - Accent5 3 3 2 4" xfId="3659" xr:uid="{8B83A0DC-8A38-438C-8E21-B3B9D8E76A54}"/>
    <cellStyle name="40% - Accent5 3 3 3" xfId="1063" xr:uid="{00000000-0005-0000-0000-000072000000}"/>
    <cellStyle name="40% - Accent5 3 3 3 2" xfId="2507" xr:uid="{00000000-0005-0000-0000-000072000000}"/>
    <cellStyle name="40% - Accent5 3 3 3 2 2" xfId="5477" xr:uid="{7A335EEB-AE11-4D2C-973D-25294860F9C3}"/>
    <cellStyle name="40% - Accent5 3 3 3 3" xfId="4033" xr:uid="{0AF27226-6BA4-4617-8753-75EC231024EE}"/>
    <cellStyle name="40% - Accent5 3 3 4" xfId="1785" xr:uid="{00000000-0005-0000-0000-000072000000}"/>
    <cellStyle name="40% - Accent5 3 3 4 2" xfId="4755" xr:uid="{25B117B4-CACD-4C5F-B138-0DB9126CE085}"/>
    <cellStyle name="40% - Accent5 3 3 5" xfId="3311" xr:uid="{157EC9D2-DA02-4E29-A89B-5EEF8C4DC83C}"/>
    <cellStyle name="40% - Accent5 3 4" xfId="457" xr:uid="{00000000-0005-0000-0000-000072000000}"/>
    <cellStyle name="40% - Accent5 3 4 2" xfId="1179" xr:uid="{00000000-0005-0000-0000-000072000000}"/>
    <cellStyle name="40% - Accent5 3 4 2 2" xfId="2623" xr:uid="{00000000-0005-0000-0000-000072000000}"/>
    <cellStyle name="40% - Accent5 3 4 2 2 2" xfId="5593" xr:uid="{FA8DE1F8-B28A-4BF3-946E-B83A3F162E4E}"/>
    <cellStyle name="40% - Accent5 3 4 2 3" xfId="4149" xr:uid="{4EE20109-C010-4A9D-834C-244E247CDBA8}"/>
    <cellStyle name="40% - Accent5 3 4 3" xfId="1901" xr:uid="{00000000-0005-0000-0000-000072000000}"/>
    <cellStyle name="40% - Accent5 3 4 3 2" xfId="4871" xr:uid="{0194DE64-1FE3-4446-9367-CC583549F5AA}"/>
    <cellStyle name="40% - Accent5 3 4 4" xfId="3427" xr:uid="{0EA76A24-7449-4B96-A500-C4A9821DC9C8}"/>
    <cellStyle name="40% - Accent5 3 5" xfId="831" xr:uid="{00000000-0005-0000-0000-000072000000}"/>
    <cellStyle name="40% - Accent5 3 5 2" xfId="2275" xr:uid="{00000000-0005-0000-0000-000072000000}"/>
    <cellStyle name="40% - Accent5 3 5 2 2" xfId="5245" xr:uid="{6EFE5E8D-E8C0-497C-BC82-4077369BC58B}"/>
    <cellStyle name="40% - Accent5 3 5 3" xfId="3801" xr:uid="{4AF709FA-5EAF-4FF0-97F8-0BC48361AE83}"/>
    <cellStyle name="40% - Accent5 3 6" xfId="1553" xr:uid="{00000000-0005-0000-0000-000072000000}"/>
    <cellStyle name="40% - Accent5 3 6 2" xfId="4523" xr:uid="{023FBDF7-D158-4746-9D3D-E9CD031ACFBF}"/>
    <cellStyle name="40% - Accent5 3 7" xfId="3079" xr:uid="{D240C68D-196E-4B7B-AD80-E9A3B1D66AAD}"/>
    <cellStyle name="40% - Accent5 4" xfId="167" xr:uid="{00000000-0005-0000-0000-0000C0000000}"/>
    <cellStyle name="40% - Accent5 4 2" xfId="515" xr:uid="{00000000-0005-0000-0000-0000C0000000}"/>
    <cellStyle name="40% - Accent5 4 2 2" xfId="1237" xr:uid="{00000000-0005-0000-0000-0000C0000000}"/>
    <cellStyle name="40% - Accent5 4 2 2 2" xfId="2681" xr:uid="{00000000-0005-0000-0000-0000C0000000}"/>
    <cellStyle name="40% - Accent5 4 2 2 2 2" xfId="5651" xr:uid="{446CF188-7003-487F-8D48-2AF1CCEF1286}"/>
    <cellStyle name="40% - Accent5 4 2 2 3" xfId="4207" xr:uid="{9A952BF2-6D47-4531-BBA0-0DF669A07FF1}"/>
    <cellStyle name="40% - Accent5 4 2 3" xfId="1959" xr:uid="{00000000-0005-0000-0000-0000C0000000}"/>
    <cellStyle name="40% - Accent5 4 2 3 2" xfId="4929" xr:uid="{C90F7568-D56D-4ECC-805C-35E7EBA499AA}"/>
    <cellStyle name="40% - Accent5 4 2 4" xfId="3485" xr:uid="{9C6ACE3E-AF2B-4245-860D-1CAB9DE957DF}"/>
    <cellStyle name="40% - Accent5 4 3" xfId="889" xr:uid="{00000000-0005-0000-0000-0000C0000000}"/>
    <cellStyle name="40% - Accent5 4 3 2" xfId="2333" xr:uid="{00000000-0005-0000-0000-0000C0000000}"/>
    <cellStyle name="40% - Accent5 4 3 2 2" xfId="5303" xr:uid="{96D80AED-FE14-4E14-BA85-827D3C91E9B0}"/>
    <cellStyle name="40% - Accent5 4 3 3" xfId="3859" xr:uid="{3876D2B7-F4DE-4581-AAD4-2DB06D00023E}"/>
    <cellStyle name="40% - Accent5 4 4" xfId="1611" xr:uid="{00000000-0005-0000-0000-0000C0000000}"/>
    <cellStyle name="40% - Accent5 4 4 2" xfId="4581" xr:uid="{044D6108-5BE8-406D-9003-080456E17532}"/>
    <cellStyle name="40% - Accent5 4 5" xfId="3137" xr:uid="{E64806E6-5C1D-44EA-9F10-E28D532053BF}"/>
    <cellStyle name="40% - Accent5 5" xfId="283" xr:uid="{00000000-0005-0000-0000-000034010000}"/>
    <cellStyle name="40% - Accent5 5 2" xfId="631" xr:uid="{00000000-0005-0000-0000-000034010000}"/>
    <cellStyle name="40% - Accent5 5 2 2" xfId="1353" xr:uid="{00000000-0005-0000-0000-000034010000}"/>
    <cellStyle name="40% - Accent5 5 2 2 2" xfId="2797" xr:uid="{00000000-0005-0000-0000-000034010000}"/>
    <cellStyle name="40% - Accent5 5 2 2 2 2" xfId="5767" xr:uid="{C32A9797-4B68-4EE9-9EB7-61CD52956F77}"/>
    <cellStyle name="40% - Accent5 5 2 2 3" xfId="4323" xr:uid="{B94091C0-EA2D-424F-9BDE-324F3053B705}"/>
    <cellStyle name="40% - Accent5 5 2 3" xfId="2075" xr:uid="{00000000-0005-0000-0000-000034010000}"/>
    <cellStyle name="40% - Accent5 5 2 3 2" xfId="5045" xr:uid="{81E1EA8B-1C99-4BE3-B1A8-63E49D455A12}"/>
    <cellStyle name="40% - Accent5 5 2 4" xfId="3601" xr:uid="{231243D0-C376-4202-A310-3A2ED898D8DA}"/>
    <cellStyle name="40% - Accent5 5 3" xfId="1005" xr:uid="{00000000-0005-0000-0000-000034010000}"/>
    <cellStyle name="40% - Accent5 5 3 2" xfId="2449" xr:uid="{00000000-0005-0000-0000-000034010000}"/>
    <cellStyle name="40% - Accent5 5 3 2 2" xfId="5419" xr:uid="{DD4485B1-87D9-4523-84D9-92D538574A43}"/>
    <cellStyle name="40% - Accent5 5 3 3" xfId="3975" xr:uid="{B854C613-E6AF-4D1B-9612-C897B93F3BA9}"/>
    <cellStyle name="40% - Accent5 5 4" xfId="1727" xr:uid="{00000000-0005-0000-0000-000034010000}"/>
    <cellStyle name="40% - Accent5 5 4 2" xfId="4697" xr:uid="{DA7B7D8E-87F3-49BF-9EAA-3E7665FEACD1}"/>
    <cellStyle name="40% - Accent5 5 5" xfId="3253" xr:uid="{11DFDCA8-B73E-4285-9310-25E7916EB940}"/>
    <cellStyle name="40% - Accent5 6" xfId="399" xr:uid="{00000000-0005-0000-0000-0000FA010000}"/>
    <cellStyle name="40% - Accent5 6 2" xfId="1121" xr:uid="{00000000-0005-0000-0000-0000FA010000}"/>
    <cellStyle name="40% - Accent5 6 2 2" xfId="2565" xr:uid="{00000000-0005-0000-0000-0000FA010000}"/>
    <cellStyle name="40% - Accent5 6 2 2 2" xfId="5535" xr:uid="{7480975D-5AEC-4C70-876D-C432855547F3}"/>
    <cellStyle name="40% - Accent5 6 2 3" xfId="4091" xr:uid="{689B58B9-0D0B-44A4-8EBB-72F9B4931B32}"/>
    <cellStyle name="40% - Accent5 6 3" xfId="1843" xr:uid="{00000000-0005-0000-0000-0000FA010000}"/>
    <cellStyle name="40% - Accent5 6 3 2" xfId="4813" xr:uid="{94BAF282-16F4-4D52-A004-21351870CC07}"/>
    <cellStyle name="40% - Accent5 6 4" xfId="3369" xr:uid="{837C32EA-6891-4606-9A5E-7265C40A159C}"/>
    <cellStyle name="40% - Accent5 7" xfId="749" xr:uid="{00000000-0005-0000-0000-0000E6020000}"/>
    <cellStyle name="40% - Accent5 7 2" xfId="1471" xr:uid="{00000000-0005-0000-0000-0000E6020000}"/>
    <cellStyle name="40% - Accent5 7 2 2" xfId="2915" xr:uid="{00000000-0005-0000-0000-0000E6020000}"/>
    <cellStyle name="40% - Accent5 7 2 2 2" xfId="5885" xr:uid="{A7649DF6-B673-46B1-9BCC-5A8BE901EBBE}"/>
    <cellStyle name="40% - Accent5 7 2 3" xfId="4441" xr:uid="{474D5108-F306-43FA-AA32-FD35A90E5B75}"/>
    <cellStyle name="40% - Accent5 7 3" xfId="2193" xr:uid="{00000000-0005-0000-0000-0000E6020000}"/>
    <cellStyle name="40% - Accent5 7 3 2" xfId="5163" xr:uid="{41AEAAAA-0E54-4B31-97D5-EE938C053270}"/>
    <cellStyle name="40% - Accent5 7 4" xfId="3719" xr:uid="{F7BBC3D4-A353-4E1D-A447-61107C1E9F1B}"/>
    <cellStyle name="40% - Accent5 8" xfId="773" xr:uid="{00000000-0005-0000-0000-0000F2030000}"/>
    <cellStyle name="40% - Accent5 8 2" xfId="2217" xr:uid="{00000000-0005-0000-0000-0000F2030000}"/>
    <cellStyle name="40% - Accent5 8 2 2" xfId="5187" xr:uid="{B2EF4946-6554-48C8-A74A-C060152CAC21}"/>
    <cellStyle name="40% - Accent5 8 3" xfId="3743" xr:uid="{6C2A1C60-2391-4871-878B-54A411201CE3}"/>
    <cellStyle name="40% - Accent5 9" xfId="1495" xr:uid="{00000000-0005-0000-0000-0000BC070000}"/>
    <cellStyle name="40% - Accent5 9 2" xfId="4465" xr:uid="{78F132CE-4C52-4FE2-B691-0AD6C7E229C8}"/>
    <cellStyle name="40% - Accent6" xfId="54" builtinId="51" customBuiltin="1"/>
    <cellStyle name="40% - Accent6 10" xfId="2942" xr:uid="{00000000-0005-0000-0000-0000790B0000}"/>
    <cellStyle name="40% - Accent6 10 2" xfId="5912" xr:uid="{1694501E-A3F9-4837-B3DA-16080776917D}"/>
    <cellStyle name="40% - Accent6 11" xfId="2975" xr:uid="{08A16DD8-FBA2-4194-BFFA-7C207E544B1B}"/>
    <cellStyle name="40% - Accent6 11 2" xfId="5945" xr:uid="{5C0B3AE5-9C1F-46D0-81A9-F543479F7CA5}"/>
    <cellStyle name="40% - Accent6 12" xfId="2996" xr:uid="{D2C60F0D-6553-4A7A-8DEE-A41DC2F93B24}"/>
    <cellStyle name="40% - Accent6 12 2" xfId="5966" xr:uid="{D90A9E5D-4FB5-4CCD-BF1E-97C1662D1203}"/>
    <cellStyle name="40% - Accent6 13" xfId="3023" xr:uid="{56312DA8-A72B-45BC-9B1B-6D4AFD89E156}"/>
    <cellStyle name="40% - Accent6 14" xfId="5989" xr:uid="{8031313A-CCCA-4608-A985-C528619F7641}"/>
    <cellStyle name="40% - Accent6 15" xfId="6010" xr:uid="{69801527-970C-491A-9A26-3AC8DC7BD003}"/>
    <cellStyle name="40% - Accent6 2" xfId="85" xr:uid="{00000000-0005-0000-0000-00004E000000}"/>
    <cellStyle name="40% - Accent6 2 2" xfId="143" xr:uid="{00000000-0005-0000-0000-00004E000000}"/>
    <cellStyle name="40% - Accent6 2 2 2" xfId="259" xr:uid="{00000000-0005-0000-0000-00004E000000}"/>
    <cellStyle name="40% - Accent6 2 2 2 2" xfId="607" xr:uid="{00000000-0005-0000-0000-00004E000000}"/>
    <cellStyle name="40% - Accent6 2 2 2 2 2" xfId="1329" xr:uid="{00000000-0005-0000-0000-00004E000000}"/>
    <cellStyle name="40% - Accent6 2 2 2 2 2 2" xfId="2773" xr:uid="{00000000-0005-0000-0000-00004E000000}"/>
    <cellStyle name="40% - Accent6 2 2 2 2 2 2 2" xfId="5743" xr:uid="{AE1999EA-09DB-4D45-B724-0A79E0FCC262}"/>
    <cellStyle name="40% - Accent6 2 2 2 2 2 3" xfId="4299" xr:uid="{147CB79B-3981-4789-8E7D-5533881CAD8B}"/>
    <cellStyle name="40% - Accent6 2 2 2 2 3" xfId="2051" xr:uid="{00000000-0005-0000-0000-00004E000000}"/>
    <cellStyle name="40% - Accent6 2 2 2 2 3 2" xfId="5021" xr:uid="{01BC43DB-9B63-4C28-B72F-944CDC7EF346}"/>
    <cellStyle name="40% - Accent6 2 2 2 2 4" xfId="3577" xr:uid="{3D430B92-44FA-472E-B8CE-2C6B58246A75}"/>
    <cellStyle name="40% - Accent6 2 2 2 3" xfId="981" xr:uid="{00000000-0005-0000-0000-00004E000000}"/>
    <cellStyle name="40% - Accent6 2 2 2 3 2" xfId="2425" xr:uid="{00000000-0005-0000-0000-00004E000000}"/>
    <cellStyle name="40% - Accent6 2 2 2 3 2 2" xfId="5395" xr:uid="{FA81C790-B114-40F5-B049-16288C860AC1}"/>
    <cellStyle name="40% - Accent6 2 2 2 3 3" xfId="3951" xr:uid="{8CCC95B8-F0A9-45B2-869F-C89913863C56}"/>
    <cellStyle name="40% - Accent6 2 2 2 4" xfId="1703" xr:uid="{00000000-0005-0000-0000-00004E000000}"/>
    <cellStyle name="40% - Accent6 2 2 2 4 2" xfId="4673" xr:uid="{5396F16A-8358-40FF-A6A5-618B49B306CB}"/>
    <cellStyle name="40% - Accent6 2 2 2 5" xfId="3229" xr:uid="{9B368CDB-9389-4DF6-895B-1700E09D7241}"/>
    <cellStyle name="40% - Accent6 2 2 3" xfId="375" xr:uid="{00000000-0005-0000-0000-00004E000000}"/>
    <cellStyle name="40% - Accent6 2 2 3 2" xfId="723" xr:uid="{00000000-0005-0000-0000-00004E000000}"/>
    <cellStyle name="40% - Accent6 2 2 3 2 2" xfId="1445" xr:uid="{00000000-0005-0000-0000-00004E000000}"/>
    <cellStyle name="40% - Accent6 2 2 3 2 2 2" xfId="2889" xr:uid="{00000000-0005-0000-0000-00004E000000}"/>
    <cellStyle name="40% - Accent6 2 2 3 2 2 2 2" xfId="5859" xr:uid="{B949203E-653F-4C71-A8F6-300BD781F93A}"/>
    <cellStyle name="40% - Accent6 2 2 3 2 2 3" xfId="4415" xr:uid="{9237F8DF-680F-4120-8ADD-CC8F44A75477}"/>
    <cellStyle name="40% - Accent6 2 2 3 2 3" xfId="2167" xr:uid="{00000000-0005-0000-0000-00004E000000}"/>
    <cellStyle name="40% - Accent6 2 2 3 2 3 2" xfId="5137" xr:uid="{030AA012-F518-4FF8-B5B2-E2DA6B2DFF8F}"/>
    <cellStyle name="40% - Accent6 2 2 3 2 4" xfId="3693" xr:uid="{CFA14DAE-FD74-4F62-A7A3-BCCE4ADC80CD}"/>
    <cellStyle name="40% - Accent6 2 2 3 3" xfId="1097" xr:uid="{00000000-0005-0000-0000-00004E000000}"/>
    <cellStyle name="40% - Accent6 2 2 3 3 2" xfId="2541" xr:uid="{00000000-0005-0000-0000-00004E000000}"/>
    <cellStyle name="40% - Accent6 2 2 3 3 2 2" xfId="5511" xr:uid="{0EA61104-6A41-43AC-87AF-41B6B0FD62D4}"/>
    <cellStyle name="40% - Accent6 2 2 3 3 3" xfId="4067" xr:uid="{EB4ECA83-D983-44EB-BEA6-E0CB1D991A81}"/>
    <cellStyle name="40% - Accent6 2 2 3 4" xfId="1819" xr:uid="{00000000-0005-0000-0000-00004E000000}"/>
    <cellStyle name="40% - Accent6 2 2 3 4 2" xfId="4789" xr:uid="{CE098D5D-AD15-4659-BF89-27B8F915793D}"/>
    <cellStyle name="40% - Accent6 2 2 3 5" xfId="3345" xr:uid="{2EB51F2D-1387-4247-90AE-0A915CDBD733}"/>
    <cellStyle name="40% - Accent6 2 2 4" xfId="491" xr:uid="{00000000-0005-0000-0000-00004E000000}"/>
    <cellStyle name="40% - Accent6 2 2 4 2" xfId="1213" xr:uid="{00000000-0005-0000-0000-00004E000000}"/>
    <cellStyle name="40% - Accent6 2 2 4 2 2" xfId="2657" xr:uid="{00000000-0005-0000-0000-00004E000000}"/>
    <cellStyle name="40% - Accent6 2 2 4 2 2 2" xfId="5627" xr:uid="{695A5FF4-961A-41C0-B61C-53BF171718B3}"/>
    <cellStyle name="40% - Accent6 2 2 4 2 3" xfId="4183" xr:uid="{49FD0912-87A4-44BF-AC0E-0C94C5D10953}"/>
    <cellStyle name="40% - Accent6 2 2 4 3" xfId="1935" xr:uid="{00000000-0005-0000-0000-00004E000000}"/>
    <cellStyle name="40% - Accent6 2 2 4 3 2" xfId="4905" xr:uid="{003C9559-B8B4-402A-BF07-A0A7AD3C1581}"/>
    <cellStyle name="40% - Accent6 2 2 4 4" xfId="3461" xr:uid="{FED919F9-7817-4A1A-A7C0-3902FADFAD8A}"/>
    <cellStyle name="40% - Accent6 2 2 5" xfId="865" xr:uid="{00000000-0005-0000-0000-00004E000000}"/>
    <cellStyle name="40% - Accent6 2 2 5 2" xfId="2309" xr:uid="{00000000-0005-0000-0000-00004E000000}"/>
    <cellStyle name="40% - Accent6 2 2 5 2 2" xfId="5279" xr:uid="{E7335C44-70B3-459B-9CAA-7B1B3BD79390}"/>
    <cellStyle name="40% - Accent6 2 2 5 3" xfId="3835" xr:uid="{8DC51005-AD15-4F24-BCAB-EE1B41F8E17E}"/>
    <cellStyle name="40% - Accent6 2 2 6" xfId="1587" xr:uid="{00000000-0005-0000-0000-00004E000000}"/>
    <cellStyle name="40% - Accent6 2 2 6 2" xfId="4557" xr:uid="{228D491D-0129-4685-9A33-6CE247277167}"/>
    <cellStyle name="40% - Accent6 2 2 7" xfId="3113" xr:uid="{EA66B2E8-B322-40EF-873A-47D68FDB35EA}"/>
    <cellStyle name="40% - Accent6 2 3" xfId="201" xr:uid="{00000000-0005-0000-0000-00004E000000}"/>
    <cellStyle name="40% - Accent6 2 3 2" xfId="549" xr:uid="{00000000-0005-0000-0000-00004E000000}"/>
    <cellStyle name="40% - Accent6 2 3 2 2" xfId="1271" xr:uid="{00000000-0005-0000-0000-00004E000000}"/>
    <cellStyle name="40% - Accent6 2 3 2 2 2" xfId="2715" xr:uid="{00000000-0005-0000-0000-00004E000000}"/>
    <cellStyle name="40% - Accent6 2 3 2 2 2 2" xfId="5685" xr:uid="{E38840DD-92D4-4EFF-8DEA-68EA6B1A946C}"/>
    <cellStyle name="40% - Accent6 2 3 2 2 3" xfId="4241" xr:uid="{8E798430-887F-4743-82E0-4E2C5C2FFA12}"/>
    <cellStyle name="40% - Accent6 2 3 2 3" xfId="1993" xr:uid="{00000000-0005-0000-0000-00004E000000}"/>
    <cellStyle name="40% - Accent6 2 3 2 3 2" xfId="4963" xr:uid="{DD1C12EA-1CB6-4C8F-96A9-82D50E782B0D}"/>
    <cellStyle name="40% - Accent6 2 3 2 4" xfId="3519" xr:uid="{86D75B20-025C-4538-920F-0A07FF5462E8}"/>
    <cellStyle name="40% - Accent6 2 3 3" xfId="923" xr:uid="{00000000-0005-0000-0000-00004E000000}"/>
    <cellStyle name="40% - Accent6 2 3 3 2" xfId="2367" xr:uid="{00000000-0005-0000-0000-00004E000000}"/>
    <cellStyle name="40% - Accent6 2 3 3 2 2" xfId="5337" xr:uid="{AF29ECAF-C65B-40C4-8ED0-B13504BBD770}"/>
    <cellStyle name="40% - Accent6 2 3 3 3" xfId="3893" xr:uid="{1C52DC61-94FD-4F0D-B563-4FFF16B5C371}"/>
    <cellStyle name="40% - Accent6 2 3 4" xfId="1645" xr:uid="{00000000-0005-0000-0000-00004E000000}"/>
    <cellStyle name="40% - Accent6 2 3 4 2" xfId="4615" xr:uid="{98FDC7DB-7A7D-44F0-83BA-4684C0AE7D77}"/>
    <cellStyle name="40% - Accent6 2 3 5" xfId="3171" xr:uid="{F5E14867-EE5D-4A07-8427-747FD486AB7D}"/>
    <cellStyle name="40% - Accent6 2 4" xfId="317" xr:uid="{00000000-0005-0000-0000-00004E000000}"/>
    <cellStyle name="40% - Accent6 2 4 2" xfId="665" xr:uid="{00000000-0005-0000-0000-00004E000000}"/>
    <cellStyle name="40% - Accent6 2 4 2 2" xfId="1387" xr:uid="{00000000-0005-0000-0000-00004E000000}"/>
    <cellStyle name="40% - Accent6 2 4 2 2 2" xfId="2831" xr:uid="{00000000-0005-0000-0000-00004E000000}"/>
    <cellStyle name="40% - Accent6 2 4 2 2 2 2" xfId="5801" xr:uid="{573A7721-6983-4388-806F-F5F916B889A3}"/>
    <cellStyle name="40% - Accent6 2 4 2 2 3" xfId="4357" xr:uid="{4B4CC9FA-4DEB-4DD0-858A-A963CD720A3E}"/>
    <cellStyle name="40% - Accent6 2 4 2 3" xfId="2109" xr:uid="{00000000-0005-0000-0000-00004E000000}"/>
    <cellStyle name="40% - Accent6 2 4 2 3 2" xfId="5079" xr:uid="{CF4C5659-EE1F-4BC0-8B3D-EF9208F7BA4F}"/>
    <cellStyle name="40% - Accent6 2 4 2 4" xfId="3635" xr:uid="{157D7A9B-A325-4378-B32F-B7C9481F1E0F}"/>
    <cellStyle name="40% - Accent6 2 4 3" xfId="1039" xr:uid="{00000000-0005-0000-0000-00004E000000}"/>
    <cellStyle name="40% - Accent6 2 4 3 2" xfId="2483" xr:uid="{00000000-0005-0000-0000-00004E000000}"/>
    <cellStyle name="40% - Accent6 2 4 3 2 2" xfId="5453" xr:uid="{7BD15FEC-BD20-4E57-A526-22E82920484E}"/>
    <cellStyle name="40% - Accent6 2 4 3 3" xfId="4009" xr:uid="{03039007-9DC6-41EA-90F1-B544757B9655}"/>
    <cellStyle name="40% - Accent6 2 4 4" xfId="1761" xr:uid="{00000000-0005-0000-0000-00004E000000}"/>
    <cellStyle name="40% - Accent6 2 4 4 2" xfId="4731" xr:uid="{188B0556-D727-4CA6-A1EC-09F9DB717A04}"/>
    <cellStyle name="40% - Accent6 2 4 5" xfId="3287" xr:uid="{223EFAE4-9B66-472D-ABE2-21ACAEA500B6}"/>
    <cellStyle name="40% - Accent6 2 5" xfId="433" xr:uid="{00000000-0005-0000-0000-00004E000000}"/>
    <cellStyle name="40% - Accent6 2 5 2" xfId="1155" xr:uid="{00000000-0005-0000-0000-00004E000000}"/>
    <cellStyle name="40% - Accent6 2 5 2 2" xfId="2599" xr:uid="{00000000-0005-0000-0000-00004E000000}"/>
    <cellStyle name="40% - Accent6 2 5 2 2 2" xfId="5569" xr:uid="{CF15C0AC-98C4-45C5-931D-B7A582CBB3DD}"/>
    <cellStyle name="40% - Accent6 2 5 2 3" xfId="4125" xr:uid="{15D2D22A-D1B1-4D52-B957-A533862AA7BA}"/>
    <cellStyle name="40% - Accent6 2 5 3" xfId="1877" xr:uid="{00000000-0005-0000-0000-00004E000000}"/>
    <cellStyle name="40% - Accent6 2 5 3 2" xfId="4847" xr:uid="{0349FD0B-F221-4FC8-93B1-E63B410D994D}"/>
    <cellStyle name="40% - Accent6 2 5 4" xfId="3403" xr:uid="{0658A4E2-AFE7-4C1C-936E-AF42F2C32F12}"/>
    <cellStyle name="40% - Accent6 2 6" xfId="807" xr:uid="{00000000-0005-0000-0000-00004E000000}"/>
    <cellStyle name="40% - Accent6 2 6 2" xfId="2251" xr:uid="{00000000-0005-0000-0000-00004E000000}"/>
    <cellStyle name="40% - Accent6 2 6 2 2" xfId="5221" xr:uid="{63FB6D0B-444C-47E0-91AB-F4EBDB5121E0}"/>
    <cellStyle name="40% - Accent6 2 6 3" xfId="3777" xr:uid="{B160C40D-BB73-4C74-8CC4-38DD6E28B779}"/>
    <cellStyle name="40% - Accent6 2 7" xfId="1529" xr:uid="{00000000-0005-0000-0000-00004E000000}"/>
    <cellStyle name="40% - Accent6 2 7 2" xfId="4499" xr:uid="{7D9BF542-BEF0-4622-B63B-749D00E63CEB}"/>
    <cellStyle name="40% - Accent6 2 8" xfId="3055" xr:uid="{ABC8CE68-B603-4C9D-BEA2-5BB9CF308F46}"/>
    <cellStyle name="40% - Accent6 3" xfId="112" xr:uid="{00000000-0005-0000-0000-000074000000}"/>
    <cellStyle name="40% - Accent6 3 2" xfId="228" xr:uid="{00000000-0005-0000-0000-000074000000}"/>
    <cellStyle name="40% - Accent6 3 2 2" xfId="576" xr:uid="{00000000-0005-0000-0000-000074000000}"/>
    <cellStyle name="40% - Accent6 3 2 2 2" xfId="1298" xr:uid="{00000000-0005-0000-0000-000074000000}"/>
    <cellStyle name="40% - Accent6 3 2 2 2 2" xfId="2742" xr:uid="{00000000-0005-0000-0000-000074000000}"/>
    <cellStyle name="40% - Accent6 3 2 2 2 2 2" xfId="5712" xr:uid="{80DE769F-1512-4E78-9F8D-1175DD261571}"/>
    <cellStyle name="40% - Accent6 3 2 2 2 3" xfId="4268" xr:uid="{942DBCD7-0996-4764-9C81-00EB91FED177}"/>
    <cellStyle name="40% - Accent6 3 2 2 3" xfId="2020" xr:uid="{00000000-0005-0000-0000-000074000000}"/>
    <cellStyle name="40% - Accent6 3 2 2 3 2" xfId="4990" xr:uid="{D87A71A5-44D1-4B51-9C38-87383A807D87}"/>
    <cellStyle name="40% - Accent6 3 2 2 4" xfId="3546" xr:uid="{30C776CF-13A8-4875-9A79-B11A56D41861}"/>
    <cellStyle name="40% - Accent6 3 2 3" xfId="950" xr:uid="{00000000-0005-0000-0000-000074000000}"/>
    <cellStyle name="40% - Accent6 3 2 3 2" xfId="2394" xr:uid="{00000000-0005-0000-0000-000074000000}"/>
    <cellStyle name="40% - Accent6 3 2 3 2 2" xfId="5364" xr:uid="{7BBAA684-C3EA-4130-800A-41BC650824C0}"/>
    <cellStyle name="40% - Accent6 3 2 3 3" xfId="3920" xr:uid="{FC8F953A-B1B3-44C9-8E23-8223B3394E6B}"/>
    <cellStyle name="40% - Accent6 3 2 4" xfId="1672" xr:uid="{00000000-0005-0000-0000-000074000000}"/>
    <cellStyle name="40% - Accent6 3 2 4 2" xfId="4642" xr:uid="{2B923905-0474-4235-BDF4-20B7A8DE37BF}"/>
    <cellStyle name="40% - Accent6 3 2 5" xfId="3198" xr:uid="{A86B68B3-3955-44C2-BBE0-7CF631C1DCD6}"/>
    <cellStyle name="40% - Accent6 3 3" xfId="344" xr:uid="{00000000-0005-0000-0000-000074000000}"/>
    <cellStyle name="40% - Accent6 3 3 2" xfId="692" xr:uid="{00000000-0005-0000-0000-000074000000}"/>
    <cellStyle name="40% - Accent6 3 3 2 2" xfId="1414" xr:uid="{00000000-0005-0000-0000-000074000000}"/>
    <cellStyle name="40% - Accent6 3 3 2 2 2" xfId="2858" xr:uid="{00000000-0005-0000-0000-000074000000}"/>
    <cellStyle name="40% - Accent6 3 3 2 2 2 2" xfId="5828" xr:uid="{00A744D6-59B8-40EF-BB47-C4E6885E39ED}"/>
    <cellStyle name="40% - Accent6 3 3 2 2 3" xfId="4384" xr:uid="{486DF7C6-5CC4-4683-99FC-78DDD6D18CBF}"/>
    <cellStyle name="40% - Accent6 3 3 2 3" xfId="2136" xr:uid="{00000000-0005-0000-0000-000074000000}"/>
    <cellStyle name="40% - Accent6 3 3 2 3 2" xfId="5106" xr:uid="{1B56B860-CD47-480E-B404-229C7B7E5A24}"/>
    <cellStyle name="40% - Accent6 3 3 2 4" xfId="3662" xr:uid="{B7993AE1-9E29-47DC-9401-166CC4D26A59}"/>
    <cellStyle name="40% - Accent6 3 3 3" xfId="1066" xr:uid="{00000000-0005-0000-0000-000074000000}"/>
    <cellStyle name="40% - Accent6 3 3 3 2" xfId="2510" xr:uid="{00000000-0005-0000-0000-000074000000}"/>
    <cellStyle name="40% - Accent6 3 3 3 2 2" xfId="5480" xr:uid="{250CDCA0-5795-47E1-BFB1-81439443438D}"/>
    <cellStyle name="40% - Accent6 3 3 3 3" xfId="4036" xr:uid="{548E473B-1BD3-472D-AD0D-2D07DA1C57D4}"/>
    <cellStyle name="40% - Accent6 3 3 4" xfId="1788" xr:uid="{00000000-0005-0000-0000-000074000000}"/>
    <cellStyle name="40% - Accent6 3 3 4 2" xfId="4758" xr:uid="{79E03DC8-1137-416A-8323-E9DFD4D93057}"/>
    <cellStyle name="40% - Accent6 3 3 5" xfId="3314" xr:uid="{B3837CD7-109E-4BD9-B56B-A0E819648D1F}"/>
    <cellStyle name="40% - Accent6 3 4" xfId="460" xr:uid="{00000000-0005-0000-0000-000074000000}"/>
    <cellStyle name="40% - Accent6 3 4 2" xfId="1182" xr:uid="{00000000-0005-0000-0000-000074000000}"/>
    <cellStyle name="40% - Accent6 3 4 2 2" xfId="2626" xr:uid="{00000000-0005-0000-0000-000074000000}"/>
    <cellStyle name="40% - Accent6 3 4 2 2 2" xfId="5596" xr:uid="{213FBDC9-194F-4161-9450-3349C689DFF4}"/>
    <cellStyle name="40% - Accent6 3 4 2 3" xfId="4152" xr:uid="{72802FA0-8E72-4230-B793-3E6D260BC03D}"/>
    <cellStyle name="40% - Accent6 3 4 3" xfId="1904" xr:uid="{00000000-0005-0000-0000-000074000000}"/>
    <cellStyle name="40% - Accent6 3 4 3 2" xfId="4874" xr:uid="{45139F9F-3860-4D29-B35E-B0EBB4390F5F}"/>
    <cellStyle name="40% - Accent6 3 4 4" xfId="3430" xr:uid="{56AAE1CA-B1F7-4FB8-BF5C-E0A82BB4BD15}"/>
    <cellStyle name="40% - Accent6 3 5" xfId="834" xr:uid="{00000000-0005-0000-0000-000074000000}"/>
    <cellStyle name="40% - Accent6 3 5 2" xfId="2278" xr:uid="{00000000-0005-0000-0000-000074000000}"/>
    <cellStyle name="40% - Accent6 3 5 2 2" xfId="5248" xr:uid="{8A256AC2-5F17-464A-848A-F02704C23821}"/>
    <cellStyle name="40% - Accent6 3 5 3" xfId="3804" xr:uid="{77C8EB05-5578-49D4-A4E1-35D2F8A7C25D}"/>
    <cellStyle name="40% - Accent6 3 6" xfId="1556" xr:uid="{00000000-0005-0000-0000-000074000000}"/>
    <cellStyle name="40% - Accent6 3 6 2" xfId="4526" xr:uid="{0BC35AC8-4038-412D-85B9-B98EF92B7F47}"/>
    <cellStyle name="40% - Accent6 3 7" xfId="3082" xr:uid="{04172543-AB40-4D55-B19C-4D438E5DAF56}"/>
    <cellStyle name="40% - Accent6 4" xfId="170" xr:uid="{00000000-0005-0000-0000-0000C4000000}"/>
    <cellStyle name="40% - Accent6 4 2" xfId="518" xr:uid="{00000000-0005-0000-0000-0000C4000000}"/>
    <cellStyle name="40% - Accent6 4 2 2" xfId="1240" xr:uid="{00000000-0005-0000-0000-0000C4000000}"/>
    <cellStyle name="40% - Accent6 4 2 2 2" xfId="2684" xr:uid="{00000000-0005-0000-0000-0000C4000000}"/>
    <cellStyle name="40% - Accent6 4 2 2 2 2" xfId="5654" xr:uid="{A7C5F809-82CC-414C-9C35-7FEED8F29F79}"/>
    <cellStyle name="40% - Accent6 4 2 2 3" xfId="4210" xr:uid="{F3E9A52E-873B-4A2E-BE46-805D4FA8548C}"/>
    <cellStyle name="40% - Accent6 4 2 3" xfId="1962" xr:uid="{00000000-0005-0000-0000-0000C4000000}"/>
    <cellStyle name="40% - Accent6 4 2 3 2" xfId="4932" xr:uid="{F475B7C7-9E64-46E7-AC4D-33013AC50A77}"/>
    <cellStyle name="40% - Accent6 4 2 4" xfId="3488" xr:uid="{E22BD8FB-1E1F-434B-81CE-9C01D17FAE1E}"/>
    <cellStyle name="40% - Accent6 4 3" xfId="892" xr:uid="{00000000-0005-0000-0000-0000C4000000}"/>
    <cellStyle name="40% - Accent6 4 3 2" xfId="2336" xr:uid="{00000000-0005-0000-0000-0000C4000000}"/>
    <cellStyle name="40% - Accent6 4 3 2 2" xfId="5306" xr:uid="{1F671FDE-15DF-407A-83C5-57ED979250AB}"/>
    <cellStyle name="40% - Accent6 4 3 3" xfId="3862" xr:uid="{EACE2C18-BAF5-4527-8CEA-9871FA9D063C}"/>
    <cellStyle name="40% - Accent6 4 4" xfId="1614" xr:uid="{00000000-0005-0000-0000-0000C4000000}"/>
    <cellStyle name="40% - Accent6 4 4 2" xfId="4584" xr:uid="{A68C7FBC-0B5D-4AA1-970D-BBEF2F65C928}"/>
    <cellStyle name="40% - Accent6 4 5" xfId="3140" xr:uid="{23BEA341-CEB3-4108-9650-03358AB42D1E}"/>
    <cellStyle name="40% - Accent6 5" xfId="286" xr:uid="{00000000-0005-0000-0000-000038010000}"/>
    <cellStyle name="40% - Accent6 5 2" xfId="634" xr:uid="{00000000-0005-0000-0000-000038010000}"/>
    <cellStyle name="40% - Accent6 5 2 2" xfId="1356" xr:uid="{00000000-0005-0000-0000-000038010000}"/>
    <cellStyle name="40% - Accent6 5 2 2 2" xfId="2800" xr:uid="{00000000-0005-0000-0000-000038010000}"/>
    <cellStyle name="40% - Accent6 5 2 2 2 2" xfId="5770" xr:uid="{026260E4-743C-4829-B9D4-72DF0049979C}"/>
    <cellStyle name="40% - Accent6 5 2 2 3" xfId="4326" xr:uid="{3DAB101B-BE71-4BB0-B7D9-9673B3A46EB9}"/>
    <cellStyle name="40% - Accent6 5 2 3" xfId="2078" xr:uid="{00000000-0005-0000-0000-000038010000}"/>
    <cellStyle name="40% - Accent6 5 2 3 2" xfId="5048" xr:uid="{BC7DA6E8-C850-41C9-B919-98DCD8BF6B65}"/>
    <cellStyle name="40% - Accent6 5 2 4" xfId="3604" xr:uid="{DA50F243-D81D-4ABA-844C-698B08B5AAD8}"/>
    <cellStyle name="40% - Accent6 5 3" xfId="1008" xr:uid="{00000000-0005-0000-0000-000038010000}"/>
    <cellStyle name="40% - Accent6 5 3 2" xfId="2452" xr:uid="{00000000-0005-0000-0000-000038010000}"/>
    <cellStyle name="40% - Accent6 5 3 2 2" xfId="5422" xr:uid="{47F8243B-A2D4-488C-95FD-D4612C2DF28C}"/>
    <cellStyle name="40% - Accent6 5 3 3" xfId="3978" xr:uid="{074B5627-08DC-4FE5-895E-CD0281F087E8}"/>
    <cellStyle name="40% - Accent6 5 4" xfId="1730" xr:uid="{00000000-0005-0000-0000-000038010000}"/>
    <cellStyle name="40% - Accent6 5 4 2" xfId="4700" xr:uid="{46341541-976E-4E65-A38C-A2581DB73772}"/>
    <cellStyle name="40% - Accent6 5 5" xfId="3256" xr:uid="{B5CFC088-1AFD-41EC-B203-94AB39E1F733}"/>
    <cellStyle name="40% - Accent6 6" xfId="402" xr:uid="{00000000-0005-0000-0000-000006020000}"/>
    <cellStyle name="40% - Accent6 6 2" xfId="1124" xr:uid="{00000000-0005-0000-0000-000006020000}"/>
    <cellStyle name="40% - Accent6 6 2 2" xfId="2568" xr:uid="{00000000-0005-0000-0000-000006020000}"/>
    <cellStyle name="40% - Accent6 6 2 2 2" xfId="5538" xr:uid="{4F3E9AB1-C16A-4E46-A8F8-8A5559541909}"/>
    <cellStyle name="40% - Accent6 6 2 3" xfId="4094" xr:uid="{5734DEDD-9941-4993-B489-034307A4315F}"/>
    <cellStyle name="40% - Accent6 6 3" xfId="1846" xr:uid="{00000000-0005-0000-0000-000006020000}"/>
    <cellStyle name="40% - Accent6 6 3 2" xfId="4816" xr:uid="{304EAC32-D6CF-4465-A63A-6E0FCAE71DD6}"/>
    <cellStyle name="40% - Accent6 6 4" xfId="3372" xr:uid="{29E266CA-6DAD-4CFE-A5DF-B6A671760A67}"/>
    <cellStyle name="40% - Accent6 7" xfId="752" xr:uid="{00000000-0005-0000-0000-0000E7020000}"/>
    <cellStyle name="40% - Accent6 7 2" xfId="1474" xr:uid="{00000000-0005-0000-0000-0000E7020000}"/>
    <cellStyle name="40% - Accent6 7 2 2" xfId="2918" xr:uid="{00000000-0005-0000-0000-0000E7020000}"/>
    <cellStyle name="40% - Accent6 7 2 2 2" xfId="5888" xr:uid="{D4048E8D-3984-44BC-8D22-F99BC574164A}"/>
    <cellStyle name="40% - Accent6 7 2 3" xfId="4444" xr:uid="{416C8A9D-5988-4EE6-B572-14D6B390279D}"/>
    <cellStyle name="40% - Accent6 7 3" xfId="2196" xr:uid="{00000000-0005-0000-0000-0000E7020000}"/>
    <cellStyle name="40% - Accent6 7 3 2" xfId="5166" xr:uid="{E3959A67-962E-4772-9A16-BF7366006FF9}"/>
    <cellStyle name="40% - Accent6 7 4" xfId="3722" xr:uid="{4ED1FEE1-B928-4BE5-BB91-66543997EB53}"/>
    <cellStyle name="40% - Accent6 8" xfId="776" xr:uid="{00000000-0005-0000-0000-00000B040000}"/>
    <cellStyle name="40% - Accent6 8 2" xfId="2220" xr:uid="{00000000-0005-0000-0000-00000B040000}"/>
    <cellStyle name="40% - Accent6 8 2 2" xfId="5190" xr:uid="{E0F24182-2992-47FD-B8BD-87017FE8EA06}"/>
    <cellStyle name="40% - Accent6 8 3" xfId="3746" xr:uid="{1CA1CC2E-7DBB-442F-854F-51A21B3C1091}"/>
    <cellStyle name="40% - Accent6 9" xfId="1498" xr:uid="{00000000-0005-0000-0000-0000EE070000}"/>
    <cellStyle name="40% - Accent6 9 2" xfId="4468" xr:uid="{99523CE5-CA09-4AC2-9371-1E31C7776781}"/>
    <cellStyle name="60% - Accent1" xfId="35" builtinId="32" customBuiltin="1"/>
    <cellStyle name="60% - Accent1 10" xfId="2928" xr:uid="{00000000-0005-0000-0000-00007A0B0000}"/>
    <cellStyle name="60% - Accent1 10 2" xfId="5898" xr:uid="{49795A14-CCA0-4633-B00C-E014B1F7DAF2}"/>
    <cellStyle name="60% - Accent1 11" xfId="2961" xr:uid="{07D97BED-4C10-4D27-81F4-6FFFE7749E49}"/>
    <cellStyle name="60% - Accent1 11 2" xfId="5931" xr:uid="{62B1764C-3B14-43C3-BD4B-958D98B74BDF}"/>
    <cellStyle name="60% - Accent1 12" xfId="2982" xr:uid="{FC42A0DB-E527-4BC4-BA34-A115B35A80CD}"/>
    <cellStyle name="60% - Accent1 12 2" xfId="5952" xr:uid="{994DE39C-ABA5-444F-872B-E525DB7D8E7C}"/>
    <cellStyle name="60% - Accent1 13" xfId="3009" xr:uid="{986B6A77-6297-4074-B5FE-0373D626FC64}"/>
    <cellStyle name="60% - Accent1 14" xfId="5975" xr:uid="{CEA50742-CAAF-46EF-969A-4F54FB53E6C7}"/>
    <cellStyle name="60% - Accent1 15" xfId="5996" xr:uid="{C852E9DB-BFCA-4C15-BC15-8C8EBE585980}"/>
    <cellStyle name="60% - Accent1 2" xfId="71" xr:uid="{00000000-0005-0000-0000-00004F000000}"/>
    <cellStyle name="60% - Accent1 2 2" xfId="129" xr:uid="{00000000-0005-0000-0000-00004F000000}"/>
    <cellStyle name="60% - Accent1 2 2 2" xfId="245" xr:uid="{00000000-0005-0000-0000-00004F000000}"/>
    <cellStyle name="60% - Accent1 2 2 2 2" xfId="593" xr:uid="{00000000-0005-0000-0000-00004F000000}"/>
    <cellStyle name="60% - Accent1 2 2 2 2 2" xfId="1315" xr:uid="{00000000-0005-0000-0000-00004F000000}"/>
    <cellStyle name="60% - Accent1 2 2 2 2 2 2" xfId="2759" xr:uid="{00000000-0005-0000-0000-00004F000000}"/>
    <cellStyle name="60% - Accent1 2 2 2 2 2 2 2" xfId="5729" xr:uid="{EDEAD5D7-A526-404B-AED2-79F1E97414F0}"/>
    <cellStyle name="60% - Accent1 2 2 2 2 2 3" xfId="4285" xr:uid="{54443896-7110-4DB7-9906-275C2C34680D}"/>
    <cellStyle name="60% - Accent1 2 2 2 2 3" xfId="2037" xr:uid="{00000000-0005-0000-0000-00004F000000}"/>
    <cellStyle name="60% - Accent1 2 2 2 2 3 2" xfId="5007" xr:uid="{BAB19758-DADE-443D-9003-E22584CE91A9}"/>
    <cellStyle name="60% - Accent1 2 2 2 2 4" xfId="3563" xr:uid="{C18514D6-3D64-4A39-8DB2-EB2ACA2BF27D}"/>
    <cellStyle name="60% - Accent1 2 2 2 3" xfId="967" xr:uid="{00000000-0005-0000-0000-00004F000000}"/>
    <cellStyle name="60% - Accent1 2 2 2 3 2" xfId="2411" xr:uid="{00000000-0005-0000-0000-00004F000000}"/>
    <cellStyle name="60% - Accent1 2 2 2 3 2 2" xfId="5381" xr:uid="{8B9B5C5E-4C8E-4408-B187-83C714542DB3}"/>
    <cellStyle name="60% - Accent1 2 2 2 3 3" xfId="3937" xr:uid="{1560396A-12C8-4CB7-B3F8-047555FEFE53}"/>
    <cellStyle name="60% - Accent1 2 2 2 4" xfId="1689" xr:uid="{00000000-0005-0000-0000-00004F000000}"/>
    <cellStyle name="60% - Accent1 2 2 2 4 2" xfId="4659" xr:uid="{0B4341A7-8C30-4C7C-8320-3BE6CFCCEE8A}"/>
    <cellStyle name="60% - Accent1 2 2 2 5" xfId="3215" xr:uid="{38095565-93B6-440B-B849-C6DD0D97D129}"/>
    <cellStyle name="60% - Accent1 2 2 3" xfId="361" xr:uid="{00000000-0005-0000-0000-00004F000000}"/>
    <cellStyle name="60% - Accent1 2 2 3 2" xfId="709" xr:uid="{00000000-0005-0000-0000-00004F000000}"/>
    <cellStyle name="60% - Accent1 2 2 3 2 2" xfId="1431" xr:uid="{00000000-0005-0000-0000-00004F000000}"/>
    <cellStyle name="60% - Accent1 2 2 3 2 2 2" xfId="2875" xr:uid="{00000000-0005-0000-0000-00004F000000}"/>
    <cellStyle name="60% - Accent1 2 2 3 2 2 2 2" xfId="5845" xr:uid="{932E4AE0-C252-4436-9175-F44159805629}"/>
    <cellStyle name="60% - Accent1 2 2 3 2 2 3" xfId="4401" xr:uid="{2EAEEB2A-4AC4-48E3-9867-4AA2B1126676}"/>
    <cellStyle name="60% - Accent1 2 2 3 2 3" xfId="2153" xr:uid="{00000000-0005-0000-0000-00004F000000}"/>
    <cellStyle name="60% - Accent1 2 2 3 2 3 2" xfId="5123" xr:uid="{AD9AA78E-1F94-4A50-86CA-D71B3BD51E73}"/>
    <cellStyle name="60% - Accent1 2 2 3 2 4" xfId="3679" xr:uid="{E32FF956-129B-4C5B-8C5F-285930BFF174}"/>
    <cellStyle name="60% - Accent1 2 2 3 3" xfId="1083" xr:uid="{00000000-0005-0000-0000-00004F000000}"/>
    <cellStyle name="60% - Accent1 2 2 3 3 2" xfId="2527" xr:uid="{00000000-0005-0000-0000-00004F000000}"/>
    <cellStyle name="60% - Accent1 2 2 3 3 2 2" xfId="5497" xr:uid="{A916B8F5-EFEE-4F69-9F16-F3769BB8397E}"/>
    <cellStyle name="60% - Accent1 2 2 3 3 3" xfId="4053" xr:uid="{7D4CE7B0-73DB-4719-81FF-2C2EF98D85EC}"/>
    <cellStyle name="60% - Accent1 2 2 3 4" xfId="1805" xr:uid="{00000000-0005-0000-0000-00004F000000}"/>
    <cellStyle name="60% - Accent1 2 2 3 4 2" xfId="4775" xr:uid="{67E48716-3106-4DED-B85F-4316E57173E6}"/>
    <cellStyle name="60% - Accent1 2 2 3 5" xfId="3331" xr:uid="{676FCEE7-0111-48F5-BFE4-324A06EE00DA}"/>
    <cellStyle name="60% - Accent1 2 2 4" xfId="477" xr:uid="{00000000-0005-0000-0000-00004F000000}"/>
    <cellStyle name="60% - Accent1 2 2 4 2" xfId="1199" xr:uid="{00000000-0005-0000-0000-00004F000000}"/>
    <cellStyle name="60% - Accent1 2 2 4 2 2" xfId="2643" xr:uid="{00000000-0005-0000-0000-00004F000000}"/>
    <cellStyle name="60% - Accent1 2 2 4 2 2 2" xfId="5613" xr:uid="{14D75826-DA0A-491F-9886-26F7CEE96F58}"/>
    <cellStyle name="60% - Accent1 2 2 4 2 3" xfId="4169" xr:uid="{A43B2DB6-4638-4B86-9546-FBF44971B873}"/>
    <cellStyle name="60% - Accent1 2 2 4 3" xfId="1921" xr:uid="{00000000-0005-0000-0000-00004F000000}"/>
    <cellStyle name="60% - Accent1 2 2 4 3 2" xfId="4891" xr:uid="{26DB4DF3-E379-4475-A2E3-807C38D3E6FA}"/>
    <cellStyle name="60% - Accent1 2 2 4 4" xfId="3447" xr:uid="{EFED47C0-755F-4FF0-9BD1-809833674A41}"/>
    <cellStyle name="60% - Accent1 2 2 5" xfId="851" xr:uid="{00000000-0005-0000-0000-00004F000000}"/>
    <cellStyle name="60% - Accent1 2 2 5 2" xfId="2295" xr:uid="{00000000-0005-0000-0000-00004F000000}"/>
    <cellStyle name="60% - Accent1 2 2 5 2 2" xfId="5265" xr:uid="{D46D315D-B540-4301-8BB7-525A631FEE99}"/>
    <cellStyle name="60% - Accent1 2 2 5 3" xfId="3821" xr:uid="{C227B602-A063-43D3-97CC-EB1A257B243A}"/>
    <cellStyle name="60% - Accent1 2 2 6" xfId="1573" xr:uid="{00000000-0005-0000-0000-00004F000000}"/>
    <cellStyle name="60% - Accent1 2 2 6 2" xfId="4543" xr:uid="{F617D510-D3ED-46DA-BE3E-EF3C685CCD9B}"/>
    <cellStyle name="60% - Accent1 2 2 7" xfId="3099" xr:uid="{983C27EC-1864-4FC1-B414-64C1E1B509C8}"/>
    <cellStyle name="60% - Accent1 2 3" xfId="187" xr:uid="{00000000-0005-0000-0000-00004F000000}"/>
    <cellStyle name="60% - Accent1 2 3 2" xfId="535" xr:uid="{00000000-0005-0000-0000-00004F000000}"/>
    <cellStyle name="60% - Accent1 2 3 2 2" xfId="1257" xr:uid="{00000000-0005-0000-0000-00004F000000}"/>
    <cellStyle name="60% - Accent1 2 3 2 2 2" xfId="2701" xr:uid="{00000000-0005-0000-0000-00004F000000}"/>
    <cellStyle name="60% - Accent1 2 3 2 2 2 2" xfId="5671" xr:uid="{1B7624F4-C0EB-4A67-8171-255877079A4F}"/>
    <cellStyle name="60% - Accent1 2 3 2 2 3" xfId="4227" xr:uid="{26928F2F-64BF-4B40-8678-A1E9A11A6965}"/>
    <cellStyle name="60% - Accent1 2 3 2 3" xfId="1979" xr:uid="{00000000-0005-0000-0000-00004F000000}"/>
    <cellStyle name="60% - Accent1 2 3 2 3 2" xfId="4949" xr:uid="{6E3311E1-9D68-4106-8F49-45C0AF553111}"/>
    <cellStyle name="60% - Accent1 2 3 2 4" xfId="3505" xr:uid="{CB38F1FA-2D92-4D6F-9745-AFE5D2636B79}"/>
    <cellStyle name="60% - Accent1 2 3 3" xfId="909" xr:uid="{00000000-0005-0000-0000-00004F000000}"/>
    <cellStyle name="60% - Accent1 2 3 3 2" xfId="2353" xr:uid="{00000000-0005-0000-0000-00004F000000}"/>
    <cellStyle name="60% - Accent1 2 3 3 2 2" xfId="5323" xr:uid="{6B87B151-F9EF-4207-84CC-C6F98551FB1A}"/>
    <cellStyle name="60% - Accent1 2 3 3 3" xfId="3879" xr:uid="{8642BA84-AADE-44AC-9C17-70DCB04D0956}"/>
    <cellStyle name="60% - Accent1 2 3 4" xfId="1631" xr:uid="{00000000-0005-0000-0000-00004F000000}"/>
    <cellStyle name="60% - Accent1 2 3 4 2" xfId="4601" xr:uid="{4AFD28FD-87C7-4292-A7AF-DB59AC80258F}"/>
    <cellStyle name="60% - Accent1 2 3 5" xfId="3157" xr:uid="{F4F6C04B-87A5-4083-AD80-97933155D42A}"/>
    <cellStyle name="60% - Accent1 2 4" xfId="303" xr:uid="{00000000-0005-0000-0000-00004F000000}"/>
    <cellStyle name="60% - Accent1 2 4 2" xfId="651" xr:uid="{00000000-0005-0000-0000-00004F000000}"/>
    <cellStyle name="60% - Accent1 2 4 2 2" xfId="1373" xr:uid="{00000000-0005-0000-0000-00004F000000}"/>
    <cellStyle name="60% - Accent1 2 4 2 2 2" xfId="2817" xr:uid="{00000000-0005-0000-0000-00004F000000}"/>
    <cellStyle name="60% - Accent1 2 4 2 2 2 2" xfId="5787" xr:uid="{F4FD33FC-52DE-4859-9748-5149A425173F}"/>
    <cellStyle name="60% - Accent1 2 4 2 2 3" xfId="4343" xr:uid="{B0CEC0F1-B197-4661-97BD-95CD0F1135A2}"/>
    <cellStyle name="60% - Accent1 2 4 2 3" xfId="2095" xr:uid="{00000000-0005-0000-0000-00004F000000}"/>
    <cellStyle name="60% - Accent1 2 4 2 3 2" xfId="5065" xr:uid="{5EDFE7F0-E569-490E-855A-2F5335E95672}"/>
    <cellStyle name="60% - Accent1 2 4 2 4" xfId="3621" xr:uid="{A9C48C7B-A9B2-4BA8-8F4C-E55EF1080FC6}"/>
    <cellStyle name="60% - Accent1 2 4 3" xfId="1025" xr:uid="{00000000-0005-0000-0000-00004F000000}"/>
    <cellStyle name="60% - Accent1 2 4 3 2" xfId="2469" xr:uid="{00000000-0005-0000-0000-00004F000000}"/>
    <cellStyle name="60% - Accent1 2 4 3 2 2" xfId="5439" xr:uid="{252FB325-3BB6-4321-95A2-26D8839344E8}"/>
    <cellStyle name="60% - Accent1 2 4 3 3" xfId="3995" xr:uid="{D6C4AFAB-C1B3-47E0-A04F-CCB930434B15}"/>
    <cellStyle name="60% - Accent1 2 4 4" xfId="1747" xr:uid="{00000000-0005-0000-0000-00004F000000}"/>
    <cellStyle name="60% - Accent1 2 4 4 2" xfId="4717" xr:uid="{DA36BB13-1CBC-4689-A8C9-763F73624C20}"/>
    <cellStyle name="60% - Accent1 2 4 5" xfId="3273" xr:uid="{EA2657DD-07B7-4711-B2FA-91477CA7B712}"/>
    <cellStyle name="60% - Accent1 2 5" xfId="419" xr:uid="{00000000-0005-0000-0000-00004F000000}"/>
    <cellStyle name="60% - Accent1 2 5 2" xfId="1141" xr:uid="{00000000-0005-0000-0000-00004F000000}"/>
    <cellStyle name="60% - Accent1 2 5 2 2" xfId="2585" xr:uid="{00000000-0005-0000-0000-00004F000000}"/>
    <cellStyle name="60% - Accent1 2 5 2 2 2" xfId="5555" xr:uid="{2802CF29-BC3B-47C6-BFE9-5549988D5C17}"/>
    <cellStyle name="60% - Accent1 2 5 2 3" xfId="4111" xr:uid="{FA3DA4F7-8036-4237-B125-A0BD91B26A75}"/>
    <cellStyle name="60% - Accent1 2 5 3" xfId="1863" xr:uid="{00000000-0005-0000-0000-00004F000000}"/>
    <cellStyle name="60% - Accent1 2 5 3 2" xfId="4833" xr:uid="{5B926B37-6B74-457B-ADD4-E2B42F604E7F}"/>
    <cellStyle name="60% - Accent1 2 5 4" xfId="3389" xr:uid="{9BC814F2-DF20-409E-BB0A-181F6087209B}"/>
    <cellStyle name="60% - Accent1 2 6" xfId="793" xr:uid="{00000000-0005-0000-0000-00004F000000}"/>
    <cellStyle name="60% - Accent1 2 6 2" xfId="2237" xr:uid="{00000000-0005-0000-0000-00004F000000}"/>
    <cellStyle name="60% - Accent1 2 6 2 2" xfId="5207" xr:uid="{C7D1ACCB-785C-4D4E-97D9-D9A4F012F92E}"/>
    <cellStyle name="60% - Accent1 2 6 3" xfId="3763" xr:uid="{EE999AFA-58A6-4AA6-9FF9-956A877B419E}"/>
    <cellStyle name="60% - Accent1 2 7" xfId="1515" xr:uid="{00000000-0005-0000-0000-00004F000000}"/>
    <cellStyle name="60% - Accent1 2 7 2" xfId="4485" xr:uid="{843EA9D8-00F7-4B0E-9FEB-8F0DD11FA7E9}"/>
    <cellStyle name="60% - Accent1 2 8" xfId="3041" xr:uid="{2A9222FB-3CD3-4499-9B6D-BE198504A8E5}"/>
    <cellStyle name="60% - Accent1 3" xfId="98" xr:uid="{00000000-0005-0000-0000-000076000000}"/>
    <cellStyle name="60% - Accent1 3 2" xfId="214" xr:uid="{00000000-0005-0000-0000-000076000000}"/>
    <cellStyle name="60% - Accent1 3 2 2" xfId="562" xr:uid="{00000000-0005-0000-0000-000076000000}"/>
    <cellStyle name="60% - Accent1 3 2 2 2" xfId="1284" xr:uid="{00000000-0005-0000-0000-000076000000}"/>
    <cellStyle name="60% - Accent1 3 2 2 2 2" xfId="2728" xr:uid="{00000000-0005-0000-0000-000076000000}"/>
    <cellStyle name="60% - Accent1 3 2 2 2 2 2" xfId="5698" xr:uid="{FCB5D76F-B8A6-4E39-BB7B-DB8022EFA237}"/>
    <cellStyle name="60% - Accent1 3 2 2 2 3" xfId="4254" xr:uid="{AE492E89-8052-4DC6-91B8-7BBD290B08F8}"/>
    <cellStyle name="60% - Accent1 3 2 2 3" xfId="2006" xr:uid="{00000000-0005-0000-0000-000076000000}"/>
    <cellStyle name="60% - Accent1 3 2 2 3 2" xfId="4976" xr:uid="{D1089573-F64D-4F81-8178-3C5ABCC1C898}"/>
    <cellStyle name="60% - Accent1 3 2 2 4" xfId="3532" xr:uid="{05E4925C-CB9D-4BB4-9067-D26CA7B18C49}"/>
    <cellStyle name="60% - Accent1 3 2 3" xfId="936" xr:uid="{00000000-0005-0000-0000-000076000000}"/>
    <cellStyle name="60% - Accent1 3 2 3 2" xfId="2380" xr:uid="{00000000-0005-0000-0000-000076000000}"/>
    <cellStyle name="60% - Accent1 3 2 3 2 2" xfId="5350" xr:uid="{AF19BD28-0ACC-4030-BFF2-3BF58315703B}"/>
    <cellStyle name="60% - Accent1 3 2 3 3" xfId="3906" xr:uid="{AA1E7576-9339-4F19-90A8-C2EDA19C8B2C}"/>
    <cellStyle name="60% - Accent1 3 2 4" xfId="1658" xr:uid="{00000000-0005-0000-0000-000076000000}"/>
    <cellStyle name="60% - Accent1 3 2 4 2" xfId="4628" xr:uid="{E8CD2CB7-18A3-42BF-BBCA-BC848E55FC6A}"/>
    <cellStyle name="60% - Accent1 3 2 5" xfId="3184" xr:uid="{D6A39E58-7317-46AD-9D9D-48ABA0E557F0}"/>
    <cellStyle name="60% - Accent1 3 3" xfId="330" xr:uid="{00000000-0005-0000-0000-000076000000}"/>
    <cellStyle name="60% - Accent1 3 3 2" xfId="678" xr:uid="{00000000-0005-0000-0000-000076000000}"/>
    <cellStyle name="60% - Accent1 3 3 2 2" xfId="1400" xr:uid="{00000000-0005-0000-0000-000076000000}"/>
    <cellStyle name="60% - Accent1 3 3 2 2 2" xfId="2844" xr:uid="{00000000-0005-0000-0000-000076000000}"/>
    <cellStyle name="60% - Accent1 3 3 2 2 2 2" xfId="5814" xr:uid="{99D5BABA-4D9B-4610-BCE1-F148B7DED069}"/>
    <cellStyle name="60% - Accent1 3 3 2 2 3" xfId="4370" xr:uid="{6EA452D8-6120-4E99-9D86-AB98C8AB7F07}"/>
    <cellStyle name="60% - Accent1 3 3 2 3" xfId="2122" xr:uid="{00000000-0005-0000-0000-000076000000}"/>
    <cellStyle name="60% - Accent1 3 3 2 3 2" xfId="5092" xr:uid="{E1EFE5F4-4910-4B36-BEFE-80AE0C2ECA05}"/>
    <cellStyle name="60% - Accent1 3 3 2 4" xfId="3648" xr:uid="{BF8616D5-64B4-4165-9796-B147005D2ACE}"/>
    <cellStyle name="60% - Accent1 3 3 3" xfId="1052" xr:uid="{00000000-0005-0000-0000-000076000000}"/>
    <cellStyle name="60% - Accent1 3 3 3 2" xfId="2496" xr:uid="{00000000-0005-0000-0000-000076000000}"/>
    <cellStyle name="60% - Accent1 3 3 3 2 2" xfId="5466" xr:uid="{EC8D7319-DB44-48E3-91D9-985EFE910EF2}"/>
    <cellStyle name="60% - Accent1 3 3 3 3" xfId="4022" xr:uid="{CB2FA19C-7731-4837-A995-AC84538663CB}"/>
    <cellStyle name="60% - Accent1 3 3 4" xfId="1774" xr:uid="{00000000-0005-0000-0000-000076000000}"/>
    <cellStyle name="60% - Accent1 3 3 4 2" xfId="4744" xr:uid="{020CBBBA-C112-4CFA-9CE3-D6F9B99926F4}"/>
    <cellStyle name="60% - Accent1 3 3 5" xfId="3300" xr:uid="{2A9CA911-E427-4B1D-8EEB-D3662D1EEA61}"/>
    <cellStyle name="60% - Accent1 3 4" xfId="446" xr:uid="{00000000-0005-0000-0000-000076000000}"/>
    <cellStyle name="60% - Accent1 3 4 2" xfId="1168" xr:uid="{00000000-0005-0000-0000-000076000000}"/>
    <cellStyle name="60% - Accent1 3 4 2 2" xfId="2612" xr:uid="{00000000-0005-0000-0000-000076000000}"/>
    <cellStyle name="60% - Accent1 3 4 2 2 2" xfId="5582" xr:uid="{268169D0-376E-4E93-864E-BEDD5B0B06AD}"/>
    <cellStyle name="60% - Accent1 3 4 2 3" xfId="4138" xr:uid="{58F3FF34-FFFC-4EFE-9CED-47F86B684A17}"/>
    <cellStyle name="60% - Accent1 3 4 3" xfId="1890" xr:uid="{00000000-0005-0000-0000-000076000000}"/>
    <cellStyle name="60% - Accent1 3 4 3 2" xfId="4860" xr:uid="{8E8AA563-0E30-4061-8BD5-A14DA44B2899}"/>
    <cellStyle name="60% - Accent1 3 4 4" xfId="3416" xr:uid="{99ED0F94-1FAB-4CA9-B1FE-9FD187EFCF2D}"/>
    <cellStyle name="60% - Accent1 3 5" xfId="820" xr:uid="{00000000-0005-0000-0000-000076000000}"/>
    <cellStyle name="60% - Accent1 3 5 2" xfId="2264" xr:uid="{00000000-0005-0000-0000-000076000000}"/>
    <cellStyle name="60% - Accent1 3 5 2 2" xfId="5234" xr:uid="{183579B4-9D11-41AC-B055-7258DDD697E8}"/>
    <cellStyle name="60% - Accent1 3 5 3" xfId="3790" xr:uid="{B4B88CCE-553D-4BE2-A7FB-212C020C0E69}"/>
    <cellStyle name="60% - Accent1 3 6" xfId="1542" xr:uid="{00000000-0005-0000-0000-000076000000}"/>
    <cellStyle name="60% - Accent1 3 6 2" xfId="4512" xr:uid="{736E722C-8F50-4FB9-AEB2-D1006720556B}"/>
    <cellStyle name="60% - Accent1 3 7" xfId="3068" xr:uid="{EF8C0B53-7276-4071-BDE2-4BF337977501}"/>
    <cellStyle name="60% - Accent1 4" xfId="156" xr:uid="{00000000-0005-0000-0000-0000C8000000}"/>
    <cellStyle name="60% - Accent1 4 2" xfId="504" xr:uid="{00000000-0005-0000-0000-0000C8000000}"/>
    <cellStyle name="60% - Accent1 4 2 2" xfId="1226" xr:uid="{00000000-0005-0000-0000-0000C8000000}"/>
    <cellStyle name="60% - Accent1 4 2 2 2" xfId="2670" xr:uid="{00000000-0005-0000-0000-0000C8000000}"/>
    <cellStyle name="60% - Accent1 4 2 2 2 2" xfId="5640" xr:uid="{15BC9A88-CD00-4B94-81E5-93660B033214}"/>
    <cellStyle name="60% - Accent1 4 2 2 3" xfId="4196" xr:uid="{A72B930C-81B4-4C90-AFDD-BB8CC8FCFE1C}"/>
    <cellStyle name="60% - Accent1 4 2 3" xfId="1948" xr:uid="{00000000-0005-0000-0000-0000C8000000}"/>
    <cellStyle name="60% - Accent1 4 2 3 2" xfId="4918" xr:uid="{CE5CCC4E-FF9F-445C-97F6-15CF89274183}"/>
    <cellStyle name="60% - Accent1 4 2 4" xfId="3474" xr:uid="{77D76ACA-3FB3-4FBC-9102-2E7F838F5160}"/>
    <cellStyle name="60% - Accent1 4 3" xfId="878" xr:uid="{00000000-0005-0000-0000-0000C8000000}"/>
    <cellStyle name="60% - Accent1 4 3 2" xfId="2322" xr:uid="{00000000-0005-0000-0000-0000C8000000}"/>
    <cellStyle name="60% - Accent1 4 3 2 2" xfId="5292" xr:uid="{817C6DFC-25F1-4660-AB6C-96F4C5FEFC1C}"/>
    <cellStyle name="60% - Accent1 4 3 3" xfId="3848" xr:uid="{F4A199D5-FC05-43C7-A36A-758C31218F50}"/>
    <cellStyle name="60% - Accent1 4 4" xfId="1600" xr:uid="{00000000-0005-0000-0000-0000C8000000}"/>
    <cellStyle name="60% - Accent1 4 4 2" xfId="4570" xr:uid="{8ED14BD3-2089-4D59-B64A-FF8AB828DC97}"/>
    <cellStyle name="60% - Accent1 4 5" xfId="3126" xr:uid="{494131A8-6535-4CD6-B9DC-7A2B5004A2B6}"/>
    <cellStyle name="60% - Accent1 5" xfId="272" xr:uid="{00000000-0005-0000-0000-00003C010000}"/>
    <cellStyle name="60% - Accent1 5 2" xfId="620" xr:uid="{00000000-0005-0000-0000-00003C010000}"/>
    <cellStyle name="60% - Accent1 5 2 2" xfId="1342" xr:uid="{00000000-0005-0000-0000-00003C010000}"/>
    <cellStyle name="60% - Accent1 5 2 2 2" xfId="2786" xr:uid="{00000000-0005-0000-0000-00003C010000}"/>
    <cellStyle name="60% - Accent1 5 2 2 2 2" xfId="5756" xr:uid="{7FFFC832-1EC8-4A3F-87E9-E566061D71CC}"/>
    <cellStyle name="60% - Accent1 5 2 2 3" xfId="4312" xr:uid="{D188D2DF-416E-4E34-AC9D-AF4832CD19A4}"/>
    <cellStyle name="60% - Accent1 5 2 3" xfId="2064" xr:uid="{00000000-0005-0000-0000-00003C010000}"/>
    <cellStyle name="60% - Accent1 5 2 3 2" xfId="5034" xr:uid="{C7F7264D-D618-4DC2-8D9D-A28F155B4C80}"/>
    <cellStyle name="60% - Accent1 5 2 4" xfId="3590" xr:uid="{698AA672-7800-4E18-86F1-71B8ACC259F5}"/>
    <cellStyle name="60% - Accent1 5 3" xfId="994" xr:uid="{00000000-0005-0000-0000-00003C010000}"/>
    <cellStyle name="60% - Accent1 5 3 2" xfId="2438" xr:uid="{00000000-0005-0000-0000-00003C010000}"/>
    <cellStyle name="60% - Accent1 5 3 2 2" xfId="5408" xr:uid="{A75DC912-0844-4305-AD3B-ECC574D7F7FB}"/>
    <cellStyle name="60% - Accent1 5 3 3" xfId="3964" xr:uid="{DC63BBE1-3A08-40F9-92E6-A8A88D002486}"/>
    <cellStyle name="60% - Accent1 5 4" xfId="1716" xr:uid="{00000000-0005-0000-0000-00003C010000}"/>
    <cellStyle name="60% - Accent1 5 4 2" xfId="4686" xr:uid="{47E99305-3083-401B-898E-EC1713F9A251}"/>
    <cellStyle name="60% - Accent1 5 5" xfId="3242" xr:uid="{50BE070D-2412-41A1-B0C8-0EC2F6F590E5}"/>
    <cellStyle name="60% - Accent1 6" xfId="388" xr:uid="{00000000-0005-0000-0000-000012020000}"/>
    <cellStyle name="60% - Accent1 6 2" xfId="1110" xr:uid="{00000000-0005-0000-0000-000012020000}"/>
    <cellStyle name="60% - Accent1 6 2 2" xfId="2554" xr:uid="{00000000-0005-0000-0000-000012020000}"/>
    <cellStyle name="60% - Accent1 6 2 2 2" xfId="5524" xr:uid="{AA423432-BE52-4D91-8C77-61312D0463E7}"/>
    <cellStyle name="60% - Accent1 6 2 3" xfId="4080" xr:uid="{D5E062B5-5472-4A33-8269-5330518E77AF}"/>
    <cellStyle name="60% - Accent1 6 3" xfId="1832" xr:uid="{00000000-0005-0000-0000-000012020000}"/>
    <cellStyle name="60% - Accent1 6 3 2" xfId="4802" xr:uid="{7C03C77F-422C-4480-9856-41214D14211E}"/>
    <cellStyle name="60% - Accent1 6 4" xfId="3358" xr:uid="{385719F6-E307-453C-BCA5-575EE3A26F4F}"/>
    <cellStyle name="60% - Accent1 7" xfId="738" xr:uid="{00000000-0005-0000-0000-0000E8020000}"/>
    <cellStyle name="60% - Accent1 7 2" xfId="1460" xr:uid="{00000000-0005-0000-0000-0000E8020000}"/>
    <cellStyle name="60% - Accent1 7 2 2" xfId="2904" xr:uid="{00000000-0005-0000-0000-0000E8020000}"/>
    <cellStyle name="60% - Accent1 7 2 2 2" xfId="5874" xr:uid="{62812554-2AD8-4A85-9418-7ACB58E26023}"/>
    <cellStyle name="60% - Accent1 7 2 3" xfId="4430" xr:uid="{D7276A55-D15C-4817-B15F-8A9F5071C0D5}"/>
    <cellStyle name="60% - Accent1 7 3" xfId="2182" xr:uid="{00000000-0005-0000-0000-0000E8020000}"/>
    <cellStyle name="60% - Accent1 7 3 2" xfId="5152" xr:uid="{ECEC3193-D886-42C7-B173-A44E84D44224}"/>
    <cellStyle name="60% - Accent1 7 4" xfId="3708" xr:uid="{2E8EFEE5-D8B7-406B-BF26-AA41BB19A28C}"/>
    <cellStyle name="60% - Accent1 8" xfId="762" xr:uid="{00000000-0005-0000-0000-000024040000}"/>
    <cellStyle name="60% - Accent1 8 2" xfId="2206" xr:uid="{00000000-0005-0000-0000-000024040000}"/>
    <cellStyle name="60% - Accent1 8 2 2" xfId="5176" xr:uid="{330C2035-2007-4091-9E0B-9A6E155A2C84}"/>
    <cellStyle name="60% - Accent1 8 3" xfId="3732" xr:uid="{356F4B9B-8997-4034-9D4A-4E2CAA4A6C83}"/>
    <cellStyle name="60% - Accent1 9" xfId="1484" xr:uid="{00000000-0005-0000-0000-000020080000}"/>
    <cellStyle name="60% - Accent1 9 2" xfId="4454" xr:uid="{25B90B07-FF7F-43A7-B2BD-870D1DC33685}"/>
    <cellStyle name="60% - Accent2" xfId="39" builtinId="36" customBuiltin="1"/>
    <cellStyle name="60% - Accent2 10" xfId="2931" xr:uid="{00000000-0005-0000-0000-00007B0B0000}"/>
    <cellStyle name="60% - Accent2 10 2" xfId="5901" xr:uid="{AF4204C0-4060-4B38-B901-00D981D8C799}"/>
    <cellStyle name="60% - Accent2 11" xfId="2964" xr:uid="{FC9D047B-9023-479E-AE48-F20985D8F725}"/>
    <cellStyle name="60% - Accent2 11 2" xfId="5934" xr:uid="{743D13AC-EC3A-4073-9155-B32E2C14DE21}"/>
    <cellStyle name="60% - Accent2 12" xfId="2985" xr:uid="{43B1C4DA-6361-4D72-91FF-F57E6B466027}"/>
    <cellStyle name="60% - Accent2 12 2" xfId="5955" xr:uid="{FB706E90-E169-4B14-8CEB-E39A51F3782F}"/>
    <cellStyle name="60% - Accent2 13" xfId="3012" xr:uid="{7F235B9C-60AD-4983-A5CB-86DB01464AA9}"/>
    <cellStyle name="60% - Accent2 14" xfId="5978" xr:uid="{EF4F9864-3D6C-460F-9169-FAC83DD3E001}"/>
    <cellStyle name="60% - Accent2 15" xfId="5999" xr:uid="{74681FB1-50A1-4C05-B634-4786D9DB4E82}"/>
    <cellStyle name="60% - Accent2 2" xfId="74" xr:uid="{00000000-0005-0000-0000-000050000000}"/>
    <cellStyle name="60% - Accent2 2 2" xfId="132" xr:uid="{00000000-0005-0000-0000-000050000000}"/>
    <cellStyle name="60% - Accent2 2 2 2" xfId="248" xr:uid="{00000000-0005-0000-0000-000050000000}"/>
    <cellStyle name="60% - Accent2 2 2 2 2" xfId="596" xr:uid="{00000000-0005-0000-0000-000050000000}"/>
    <cellStyle name="60% - Accent2 2 2 2 2 2" xfId="1318" xr:uid="{00000000-0005-0000-0000-000050000000}"/>
    <cellStyle name="60% - Accent2 2 2 2 2 2 2" xfId="2762" xr:uid="{00000000-0005-0000-0000-000050000000}"/>
    <cellStyle name="60% - Accent2 2 2 2 2 2 2 2" xfId="5732" xr:uid="{CC6CF07C-0839-4878-9D31-C47A18E00DDA}"/>
    <cellStyle name="60% - Accent2 2 2 2 2 2 3" xfId="4288" xr:uid="{6ECA86CD-6E2E-4977-8C5C-B41D4B1E74C3}"/>
    <cellStyle name="60% - Accent2 2 2 2 2 3" xfId="2040" xr:uid="{00000000-0005-0000-0000-000050000000}"/>
    <cellStyle name="60% - Accent2 2 2 2 2 3 2" xfId="5010" xr:uid="{0694D96A-3846-4963-AAEE-38F153CC9F14}"/>
    <cellStyle name="60% - Accent2 2 2 2 2 4" xfId="3566" xr:uid="{92504F68-4EC8-4393-A21E-94FEBC698D3C}"/>
    <cellStyle name="60% - Accent2 2 2 2 3" xfId="970" xr:uid="{00000000-0005-0000-0000-000050000000}"/>
    <cellStyle name="60% - Accent2 2 2 2 3 2" xfId="2414" xr:uid="{00000000-0005-0000-0000-000050000000}"/>
    <cellStyle name="60% - Accent2 2 2 2 3 2 2" xfId="5384" xr:uid="{C9949536-3E84-433D-ABAC-6A710324A567}"/>
    <cellStyle name="60% - Accent2 2 2 2 3 3" xfId="3940" xr:uid="{82F0B76A-3F19-4C96-9FBE-84E95FFBD6F4}"/>
    <cellStyle name="60% - Accent2 2 2 2 4" xfId="1692" xr:uid="{00000000-0005-0000-0000-000050000000}"/>
    <cellStyle name="60% - Accent2 2 2 2 4 2" xfId="4662" xr:uid="{C4BC0919-11BE-421F-847B-6963FD6F3B4A}"/>
    <cellStyle name="60% - Accent2 2 2 2 5" xfId="3218" xr:uid="{5F8DB974-F7B6-46B8-8E9E-C3EDDB3A8084}"/>
    <cellStyle name="60% - Accent2 2 2 3" xfId="364" xr:uid="{00000000-0005-0000-0000-000050000000}"/>
    <cellStyle name="60% - Accent2 2 2 3 2" xfId="712" xr:uid="{00000000-0005-0000-0000-000050000000}"/>
    <cellStyle name="60% - Accent2 2 2 3 2 2" xfId="1434" xr:uid="{00000000-0005-0000-0000-000050000000}"/>
    <cellStyle name="60% - Accent2 2 2 3 2 2 2" xfId="2878" xr:uid="{00000000-0005-0000-0000-000050000000}"/>
    <cellStyle name="60% - Accent2 2 2 3 2 2 2 2" xfId="5848" xr:uid="{5CBA2339-B7E3-4094-8E1B-7821449542A5}"/>
    <cellStyle name="60% - Accent2 2 2 3 2 2 3" xfId="4404" xr:uid="{7659945C-E920-4AF6-AA58-B2A13FF2FD6A}"/>
    <cellStyle name="60% - Accent2 2 2 3 2 3" xfId="2156" xr:uid="{00000000-0005-0000-0000-000050000000}"/>
    <cellStyle name="60% - Accent2 2 2 3 2 3 2" xfId="5126" xr:uid="{105CD0C7-9C17-4BA2-9997-7F77F3F86431}"/>
    <cellStyle name="60% - Accent2 2 2 3 2 4" xfId="3682" xr:uid="{6B3E163A-12ED-4AAF-97F9-87690871785E}"/>
    <cellStyle name="60% - Accent2 2 2 3 3" xfId="1086" xr:uid="{00000000-0005-0000-0000-000050000000}"/>
    <cellStyle name="60% - Accent2 2 2 3 3 2" xfId="2530" xr:uid="{00000000-0005-0000-0000-000050000000}"/>
    <cellStyle name="60% - Accent2 2 2 3 3 2 2" xfId="5500" xr:uid="{01FC0998-1154-431B-BF50-6D3C3A037D44}"/>
    <cellStyle name="60% - Accent2 2 2 3 3 3" xfId="4056" xr:uid="{316D0B04-5566-4842-A5FD-525857D3F5E0}"/>
    <cellStyle name="60% - Accent2 2 2 3 4" xfId="1808" xr:uid="{00000000-0005-0000-0000-000050000000}"/>
    <cellStyle name="60% - Accent2 2 2 3 4 2" xfId="4778" xr:uid="{77BD6276-B881-4D1E-A881-E4B0B550E2F5}"/>
    <cellStyle name="60% - Accent2 2 2 3 5" xfId="3334" xr:uid="{E6275915-F49E-48CF-8190-7807529F1378}"/>
    <cellStyle name="60% - Accent2 2 2 4" xfId="480" xr:uid="{00000000-0005-0000-0000-000050000000}"/>
    <cellStyle name="60% - Accent2 2 2 4 2" xfId="1202" xr:uid="{00000000-0005-0000-0000-000050000000}"/>
    <cellStyle name="60% - Accent2 2 2 4 2 2" xfId="2646" xr:uid="{00000000-0005-0000-0000-000050000000}"/>
    <cellStyle name="60% - Accent2 2 2 4 2 2 2" xfId="5616" xr:uid="{BC1492A9-526B-4742-96EA-E4BA14AF23AE}"/>
    <cellStyle name="60% - Accent2 2 2 4 2 3" xfId="4172" xr:uid="{2EAF4615-BD89-46BB-BBA6-D95F8F9280C3}"/>
    <cellStyle name="60% - Accent2 2 2 4 3" xfId="1924" xr:uid="{00000000-0005-0000-0000-000050000000}"/>
    <cellStyle name="60% - Accent2 2 2 4 3 2" xfId="4894" xr:uid="{AD99CFDF-D88A-45BD-9C5A-7FD5EFB7702F}"/>
    <cellStyle name="60% - Accent2 2 2 4 4" xfId="3450" xr:uid="{E9DC3B56-8103-497B-ACEF-85E810B6E528}"/>
    <cellStyle name="60% - Accent2 2 2 5" xfId="854" xr:uid="{00000000-0005-0000-0000-000050000000}"/>
    <cellStyle name="60% - Accent2 2 2 5 2" xfId="2298" xr:uid="{00000000-0005-0000-0000-000050000000}"/>
    <cellStyle name="60% - Accent2 2 2 5 2 2" xfId="5268" xr:uid="{BFE41EB5-C928-41EE-8A8A-7ADEAC637DD6}"/>
    <cellStyle name="60% - Accent2 2 2 5 3" xfId="3824" xr:uid="{009B6E51-D164-4A7F-A7CE-8983B47DE7BA}"/>
    <cellStyle name="60% - Accent2 2 2 6" xfId="1576" xr:uid="{00000000-0005-0000-0000-000050000000}"/>
    <cellStyle name="60% - Accent2 2 2 6 2" xfId="4546" xr:uid="{3E60A819-86E0-4C5D-9190-504082E77139}"/>
    <cellStyle name="60% - Accent2 2 2 7" xfId="3102" xr:uid="{394FDCB1-0191-4492-B0D7-7DD05CE0205E}"/>
    <cellStyle name="60% - Accent2 2 3" xfId="190" xr:uid="{00000000-0005-0000-0000-000050000000}"/>
    <cellStyle name="60% - Accent2 2 3 2" xfId="538" xr:uid="{00000000-0005-0000-0000-000050000000}"/>
    <cellStyle name="60% - Accent2 2 3 2 2" xfId="1260" xr:uid="{00000000-0005-0000-0000-000050000000}"/>
    <cellStyle name="60% - Accent2 2 3 2 2 2" xfId="2704" xr:uid="{00000000-0005-0000-0000-000050000000}"/>
    <cellStyle name="60% - Accent2 2 3 2 2 2 2" xfId="5674" xr:uid="{AB5C7686-537D-4030-B74B-0DB1A109D0CB}"/>
    <cellStyle name="60% - Accent2 2 3 2 2 3" xfId="4230" xr:uid="{44F7F832-906A-4F01-8A17-EE9DE801D1DA}"/>
    <cellStyle name="60% - Accent2 2 3 2 3" xfId="1982" xr:uid="{00000000-0005-0000-0000-000050000000}"/>
    <cellStyle name="60% - Accent2 2 3 2 3 2" xfId="4952" xr:uid="{0B7DF10F-FB91-4BF6-BAE2-578889617F28}"/>
    <cellStyle name="60% - Accent2 2 3 2 4" xfId="3508" xr:uid="{859A2F1B-BC64-4C3D-87A2-A5A22142AAEF}"/>
    <cellStyle name="60% - Accent2 2 3 3" xfId="912" xr:uid="{00000000-0005-0000-0000-000050000000}"/>
    <cellStyle name="60% - Accent2 2 3 3 2" xfId="2356" xr:uid="{00000000-0005-0000-0000-000050000000}"/>
    <cellStyle name="60% - Accent2 2 3 3 2 2" xfId="5326" xr:uid="{050A5212-D615-449E-9DC2-3FA592A10E1F}"/>
    <cellStyle name="60% - Accent2 2 3 3 3" xfId="3882" xr:uid="{72563790-EF39-4AA2-8DD6-D41A781BDF44}"/>
    <cellStyle name="60% - Accent2 2 3 4" xfId="1634" xr:uid="{00000000-0005-0000-0000-000050000000}"/>
    <cellStyle name="60% - Accent2 2 3 4 2" xfId="4604" xr:uid="{F5D1CC8A-4801-4602-84C3-9F3B8D906FF0}"/>
    <cellStyle name="60% - Accent2 2 3 5" xfId="3160" xr:uid="{AE06E521-8FFD-4366-B82B-F4D0B61CF89C}"/>
    <cellStyle name="60% - Accent2 2 4" xfId="306" xr:uid="{00000000-0005-0000-0000-000050000000}"/>
    <cellStyle name="60% - Accent2 2 4 2" xfId="654" xr:uid="{00000000-0005-0000-0000-000050000000}"/>
    <cellStyle name="60% - Accent2 2 4 2 2" xfId="1376" xr:uid="{00000000-0005-0000-0000-000050000000}"/>
    <cellStyle name="60% - Accent2 2 4 2 2 2" xfId="2820" xr:uid="{00000000-0005-0000-0000-000050000000}"/>
    <cellStyle name="60% - Accent2 2 4 2 2 2 2" xfId="5790" xr:uid="{6737D617-8A4B-488A-953F-EFF13EB9D036}"/>
    <cellStyle name="60% - Accent2 2 4 2 2 3" xfId="4346" xr:uid="{61BF4DD7-0B48-4B1B-ADF3-C00594B4265C}"/>
    <cellStyle name="60% - Accent2 2 4 2 3" xfId="2098" xr:uid="{00000000-0005-0000-0000-000050000000}"/>
    <cellStyle name="60% - Accent2 2 4 2 3 2" xfId="5068" xr:uid="{5131B409-6EC3-4A3E-BFB4-8273FA24F1DF}"/>
    <cellStyle name="60% - Accent2 2 4 2 4" xfId="3624" xr:uid="{DE097FE0-1E35-4877-A504-CFDB1116A578}"/>
    <cellStyle name="60% - Accent2 2 4 3" xfId="1028" xr:uid="{00000000-0005-0000-0000-000050000000}"/>
    <cellStyle name="60% - Accent2 2 4 3 2" xfId="2472" xr:uid="{00000000-0005-0000-0000-000050000000}"/>
    <cellStyle name="60% - Accent2 2 4 3 2 2" xfId="5442" xr:uid="{B846CE59-A2C9-4E4B-AA25-101A83E7330E}"/>
    <cellStyle name="60% - Accent2 2 4 3 3" xfId="3998" xr:uid="{C14FB8A4-AD56-441E-9A73-95E756D11C75}"/>
    <cellStyle name="60% - Accent2 2 4 4" xfId="1750" xr:uid="{00000000-0005-0000-0000-000050000000}"/>
    <cellStyle name="60% - Accent2 2 4 4 2" xfId="4720" xr:uid="{49F574FE-951F-43E1-9171-00F2C12D5C54}"/>
    <cellStyle name="60% - Accent2 2 4 5" xfId="3276" xr:uid="{1279D4DF-4F45-49E2-9391-9F345FBA87A5}"/>
    <cellStyle name="60% - Accent2 2 5" xfId="422" xr:uid="{00000000-0005-0000-0000-000050000000}"/>
    <cellStyle name="60% - Accent2 2 5 2" xfId="1144" xr:uid="{00000000-0005-0000-0000-000050000000}"/>
    <cellStyle name="60% - Accent2 2 5 2 2" xfId="2588" xr:uid="{00000000-0005-0000-0000-000050000000}"/>
    <cellStyle name="60% - Accent2 2 5 2 2 2" xfId="5558" xr:uid="{6171E172-620B-46CB-A6DC-A8DD3AC83256}"/>
    <cellStyle name="60% - Accent2 2 5 2 3" xfId="4114" xr:uid="{9586E801-71E5-4656-B75B-4424C5354847}"/>
    <cellStyle name="60% - Accent2 2 5 3" xfId="1866" xr:uid="{00000000-0005-0000-0000-000050000000}"/>
    <cellStyle name="60% - Accent2 2 5 3 2" xfId="4836" xr:uid="{DBA8A27E-7A84-476C-A3FD-31974E9AE8E4}"/>
    <cellStyle name="60% - Accent2 2 5 4" xfId="3392" xr:uid="{E7CF5C87-F03F-4C14-A9B8-3BA176C5B08C}"/>
    <cellStyle name="60% - Accent2 2 6" xfId="796" xr:uid="{00000000-0005-0000-0000-000050000000}"/>
    <cellStyle name="60% - Accent2 2 6 2" xfId="2240" xr:uid="{00000000-0005-0000-0000-000050000000}"/>
    <cellStyle name="60% - Accent2 2 6 2 2" xfId="5210" xr:uid="{05B2F48C-C093-4123-ACA6-00E0320961E1}"/>
    <cellStyle name="60% - Accent2 2 6 3" xfId="3766" xr:uid="{8591B8AA-14A9-4880-BD91-F8C74D75E6D5}"/>
    <cellStyle name="60% - Accent2 2 7" xfId="1518" xr:uid="{00000000-0005-0000-0000-000050000000}"/>
    <cellStyle name="60% - Accent2 2 7 2" xfId="4488" xr:uid="{B5A8F73A-F818-4BC4-BE0C-786F050057AD}"/>
    <cellStyle name="60% - Accent2 2 8" xfId="3044" xr:uid="{3FA726E4-7348-45F4-820F-0A36FE7526AE}"/>
    <cellStyle name="60% - Accent2 3" xfId="101" xr:uid="{00000000-0005-0000-0000-000078000000}"/>
    <cellStyle name="60% - Accent2 3 2" xfId="217" xr:uid="{00000000-0005-0000-0000-000078000000}"/>
    <cellStyle name="60% - Accent2 3 2 2" xfId="565" xr:uid="{00000000-0005-0000-0000-000078000000}"/>
    <cellStyle name="60% - Accent2 3 2 2 2" xfId="1287" xr:uid="{00000000-0005-0000-0000-000078000000}"/>
    <cellStyle name="60% - Accent2 3 2 2 2 2" xfId="2731" xr:uid="{00000000-0005-0000-0000-000078000000}"/>
    <cellStyle name="60% - Accent2 3 2 2 2 2 2" xfId="5701" xr:uid="{C91CA2CB-AB67-4617-A5C4-F7A58844EB8F}"/>
    <cellStyle name="60% - Accent2 3 2 2 2 3" xfId="4257" xr:uid="{FB09A9A8-78BE-46EF-A431-78B9D1869A1B}"/>
    <cellStyle name="60% - Accent2 3 2 2 3" xfId="2009" xr:uid="{00000000-0005-0000-0000-000078000000}"/>
    <cellStyle name="60% - Accent2 3 2 2 3 2" xfId="4979" xr:uid="{BF6A334D-2AB9-4F29-BC07-28585905E22E}"/>
    <cellStyle name="60% - Accent2 3 2 2 4" xfId="3535" xr:uid="{3C7767C6-1127-4C38-B1E7-6CC0906955B1}"/>
    <cellStyle name="60% - Accent2 3 2 3" xfId="939" xr:uid="{00000000-0005-0000-0000-000078000000}"/>
    <cellStyle name="60% - Accent2 3 2 3 2" xfId="2383" xr:uid="{00000000-0005-0000-0000-000078000000}"/>
    <cellStyle name="60% - Accent2 3 2 3 2 2" xfId="5353" xr:uid="{83276683-7619-4C1D-82AF-8B3DEA355ACF}"/>
    <cellStyle name="60% - Accent2 3 2 3 3" xfId="3909" xr:uid="{6C5710E9-13AB-48A7-9F4A-E846982A29C7}"/>
    <cellStyle name="60% - Accent2 3 2 4" xfId="1661" xr:uid="{00000000-0005-0000-0000-000078000000}"/>
    <cellStyle name="60% - Accent2 3 2 4 2" xfId="4631" xr:uid="{BC3A1CED-CF2C-4636-8EBF-F4B30608DEFC}"/>
    <cellStyle name="60% - Accent2 3 2 5" xfId="3187" xr:uid="{C3CDB4B6-9FBE-43E5-8503-53BD766F8CE5}"/>
    <cellStyle name="60% - Accent2 3 3" xfId="333" xr:uid="{00000000-0005-0000-0000-000078000000}"/>
    <cellStyle name="60% - Accent2 3 3 2" xfId="681" xr:uid="{00000000-0005-0000-0000-000078000000}"/>
    <cellStyle name="60% - Accent2 3 3 2 2" xfId="1403" xr:uid="{00000000-0005-0000-0000-000078000000}"/>
    <cellStyle name="60% - Accent2 3 3 2 2 2" xfId="2847" xr:uid="{00000000-0005-0000-0000-000078000000}"/>
    <cellStyle name="60% - Accent2 3 3 2 2 2 2" xfId="5817" xr:uid="{F61D5C7C-44D9-4498-8F0D-DF19B83E5E00}"/>
    <cellStyle name="60% - Accent2 3 3 2 2 3" xfId="4373" xr:uid="{665E880D-6782-4DFA-B327-48464923454C}"/>
    <cellStyle name="60% - Accent2 3 3 2 3" xfId="2125" xr:uid="{00000000-0005-0000-0000-000078000000}"/>
    <cellStyle name="60% - Accent2 3 3 2 3 2" xfId="5095" xr:uid="{43179FC7-3AD8-49CA-872C-9085063F39D5}"/>
    <cellStyle name="60% - Accent2 3 3 2 4" xfId="3651" xr:uid="{DDD71B2A-178E-4501-872A-F08F585FC3CE}"/>
    <cellStyle name="60% - Accent2 3 3 3" xfId="1055" xr:uid="{00000000-0005-0000-0000-000078000000}"/>
    <cellStyle name="60% - Accent2 3 3 3 2" xfId="2499" xr:uid="{00000000-0005-0000-0000-000078000000}"/>
    <cellStyle name="60% - Accent2 3 3 3 2 2" xfId="5469" xr:uid="{FE685178-5240-4793-82FC-FA1B7B21B82C}"/>
    <cellStyle name="60% - Accent2 3 3 3 3" xfId="4025" xr:uid="{7C9E5951-A055-4DE9-A592-5E2224445401}"/>
    <cellStyle name="60% - Accent2 3 3 4" xfId="1777" xr:uid="{00000000-0005-0000-0000-000078000000}"/>
    <cellStyle name="60% - Accent2 3 3 4 2" xfId="4747" xr:uid="{C234BFEF-6714-4654-9524-E0FF5B5B37F7}"/>
    <cellStyle name="60% - Accent2 3 3 5" xfId="3303" xr:uid="{6221B1DF-9F45-4123-A3ED-88976FB456B1}"/>
    <cellStyle name="60% - Accent2 3 4" xfId="449" xr:uid="{00000000-0005-0000-0000-000078000000}"/>
    <cellStyle name="60% - Accent2 3 4 2" xfId="1171" xr:uid="{00000000-0005-0000-0000-000078000000}"/>
    <cellStyle name="60% - Accent2 3 4 2 2" xfId="2615" xr:uid="{00000000-0005-0000-0000-000078000000}"/>
    <cellStyle name="60% - Accent2 3 4 2 2 2" xfId="5585" xr:uid="{30FFA1F8-C68B-47E5-BDC8-E60E246856D5}"/>
    <cellStyle name="60% - Accent2 3 4 2 3" xfId="4141" xr:uid="{5A582A3A-2147-4B36-8EE9-8FE24873AE0A}"/>
    <cellStyle name="60% - Accent2 3 4 3" xfId="1893" xr:uid="{00000000-0005-0000-0000-000078000000}"/>
    <cellStyle name="60% - Accent2 3 4 3 2" xfId="4863" xr:uid="{0FBBFE5A-B5A1-4737-8B0F-202455003371}"/>
    <cellStyle name="60% - Accent2 3 4 4" xfId="3419" xr:uid="{A6D54FC8-15C6-4374-831C-56D33E51DF3A}"/>
    <cellStyle name="60% - Accent2 3 5" xfId="823" xr:uid="{00000000-0005-0000-0000-000078000000}"/>
    <cellStyle name="60% - Accent2 3 5 2" xfId="2267" xr:uid="{00000000-0005-0000-0000-000078000000}"/>
    <cellStyle name="60% - Accent2 3 5 2 2" xfId="5237" xr:uid="{582F655A-C594-4F11-8362-C954050F442B}"/>
    <cellStyle name="60% - Accent2 3 5 3" xfId="3793" xr:uid="{25490BC2-C324-4BC4-ADDF-86E7565B6C1A}"/>
    <cellStyle name="60% - Accent2 3 6" xfId="1545" xr:uid="{00000000-0005-0000-0000-000078000000}"/>
    <cellStyle name="60% - Accent2 3 6 2" xfId="4515" xr:uid="{78176F04-FAC7-40FF-9103-0CD11349CE10}"/>
    <cellStyle name="60% - Accent2 3 7" xfId="3071" xr:uid="{0EFDEA6D-026A-4999-957B-3764EE63AC56}"/>
    <cellStyle name="60% - Accent2 4" xfId="159" xr:uid="{00000000-0005-0000-0000-0000CC000000}"/>
    <cellStyle name="60% - Accent2 4 2" xfId="507" xr:uid="{00000000-0005-0000-0000-0000CC000000}"/>
    <cellStyle name="60% - Accent2 4 2 2" xfId="1229" xr:uid="{00000000-0005-0000-0000-0000CC000000}"/>
    <cellStyle name="60% - Accent2 4 2 2 2" xfId="2673" xr:uid="{00000000-0005-0000-0000-0000CC000000}"/>
    <cellStyle name="60% - Accent2 4 2 2 2 2" xfId="5643" xr:uid="{F6BECB00-7A16-470A-A359-DE2C0D47C4D2}"/>
    <cellStyle name="60% - Accent2 4 2 2 3" xfId="4199" xr:uid="{D1BD365A-6098-4BA2-B4FD-3771B1F207BE}"/>
    <cellStyle name="60% - Accent2 4 2 3" xfId="1951" xr:uid="{00000000-0005-0000-0000-0000CC000000}"/>
    <cellStyle name="60% - Accent2 4 2 3 2" xfId="4921" xr:uid="{FBBE7AC4-D2E0-4E1D-BF01-A882700382B1}"/>
    <cellStyle name="60% - Accent2 4 2 4" xfId="3477" xr:uid="{0FD9CDE1-6999-4C8C-870E-6F7BE94D9596}"/>
    <cellStyle name="60% - Accent2 4 3" xfId="881" xr:uid="{00000000-0005-0000-0000-0000CC000000}"/>
    <cellStyle name="60% - Accent2 4 3 2" xfId="2325" xr:uid="{00000000-0005-0000-0000-0000CC000000}"/>
    <cellStyle name="60% - Accent2 4 3 2 2" xfId="5295" xr:uid="{BFEEC581-F2A0-4851-9A98-A52B3E9E3FC7}"/>
    <cellStyle name="60% - Accent2 4 3 3" xfId="3851" xr:uid="{6FE7FBCB-1971-45AF-9C53-42075E32E097}"/>
    <cellStyle name="60% - Accent2 4 4" xfId="1603" xr:uid="{00000000-0005-0000-0000-0000CC000000}"/>
    <cellStyle name="60% - Accent2 4 4 2" xfId="4573" xr:uid="{D255E81A-7B63-4233-BAF3-BAA2CF743E10}"/>
    <cellStyle name="60% - Accent2 4 5" xfId="3129" xr:uid="{01E8BD2F-1DDA-488E-A71B-80E7D0418DA5}"/>
    <cellStyle name="60% - Accent2 5" xfId="275" xr:uid="{00000000-0005-0000-0000-000040010000}"/>
    <cellStyle name="60% - Accent2 5 2" xfId="623" xr:uid="{00000000-0005-0000-0000-000040010000}"/>
    <cellStyle name="60% - Accent2 5 2 2" xfId="1345" xr:uid="{00000000-0005-0000-0000-000040010000}"/>
    <cellStyle name="60% - Accent2 5 2 2 2" xfId="2789" xr:uid="{00000000-0005-0000-0000-000040010000}"/>
    <cellStyle name="60% - Accent2 5 2 2 2 2" xfId="5759" xr:uid="{1BF014EC-E782-4E42-90BF-E51CF109DF62}"/>
    <cellStyle name="60% - Accent2 5 2 2 3" xfId="4315" xr:uid="{3C8EE241-6B70-4F43-A145-DD1E0C9C9237}"/>
    <cellStyle name="60% - Accent2 5 2 3" xfId="2067" xr:uid="{00000000-0005-0000-0000-000040010000}"/>
    <cellStyle name="60% - Accent2 5 2 3 2" xfId="5037" xr:uid="{294FDB9F-B330-48B3-8BA2-FB817AF3F7DA}"/>
    <cellStyle name="60% - Accent2 5 2 4" xfId="3593" xr:uid="{9CD1B4E5-CBB5-48F4-94F8-10D0227CC189}"/>
    <cellStyle name="60% - Accent2 5 3" xfId="997" xr:uid="{00000000-0005-0000-0000-000040010000}"/>
    <cellStyle name="60% - Accent2 5 3 2" xfId="2441" xr:uid="{00000000-0005-0000-0000-000040010000}"/>
    <cellStyle name="60% - Accent2 5 3 2 2" xfId="5411" xr:uid="{52C43C63-10DF-4CA0-8624-178593E06F13}"/>
    <cellStyle name="60% - Accent2 5 3 3" xfId="3967" xr:uid="{17556BA5-7BC6-4456-8241-9682E19EF93C}"/>
    <cellStyle name="60% - Accent2 5 4" xfId="1719" xr:uid="{00000000-0005-0000-0000-000040010000}"/>
    <cellStyle name="60% - Accent2 5 4 2" xfId="4689" xr:uid="{FA550BE5-354F-4A71-BE7F-F0F3CB661738}"/>
    <cellStyle name="60% - Accent2 5 5" xfId="3245" xr:uid="{1ACB9959-46FB-4E3F-9D89-689B200B9C29}"/>
    <cellStyle name="60% - Accent2 6" xfId="391" xr:uid="{00000000-0005-0000-0000-00001E020000}"/>
    <cellStyle name="60% - Accent2 6 2" xfId="1113" xr:uid="{00000000-0005-0000-0000-00001E020000}"/>
    <cellStyle name="60% - Accent2 6 2 2" xfId="2557" xr:uid="{00000000-0005-0000-0000-00001E020000}"/>
    <cellStyle name="60% - Accent2 6 2 2 2" xfId="5527" xr:uid="{24BDABEA-D5EE-4788-8CC6-EF445CE9AE12}"/>
    <cellStyle name="60% - Accent2 6 2 3" xfId="4083" xr:uid="{CFC802AB-BE91-4F66-8B4B-0C39373FE358}"/>
    <cellStyle name="60% - Accent2 6 3" xfId="1835" xr:uid="{00000000-0005-0000-0000-00001E020000}"/>
    <cellStyle name="60% - Accent2 6 3 2" xfId="4805" xr:uid="{4262103E-BAC4-48B3-BDB9-A5A180E752E4}"/>
    <cellStyle name="60% - Accent2 6 4" xfId="3361" xr:uid="{AF7AACA8-6715-4918-B125-647A450ACCCC}"/>
    <cellStyle name="60% - Accent2 7" xfId="741" xr:uid="{00000000-0005-0000-0000-0000E9020000}"/>
    <cellStyle name="60% - Accent2 7 2" xfId="1463" xr:uid="{00000000-0005-0000-0000-0000E9020000}"/>
    <cellStyle name="60% - Accent2 7 2 2" xfId="2907" xr:uid="{00000000-0005-0000-0000-0000E9020000}"/>
    <cellStyle name="60% - Accent2 7 2 2 2" xfId="5877" xr:uid="{956F7482-EB37-4A64-B17E-B29FFB1DED8C}"/>
    <cellStyle name="60% - Accent2 7 2 3" xfId="4433" xr:uid="{A73BFD82-5DC8-4E71-9493-C842CE90CBBF}"/>
    <cellStyle name="60% - Accent2 7 3" xfId="2185" xr:uid="{00000000-0005-0000-0000-0000E9020000}"/>
    <cellStyle name="60% - Accent2 7 3 2" xfId="5155" xr:uid="{57B1F536-C1A5-4E95-B806-E4653E8950FF}"/>
    <cellStyle name="60% - Accent2 7 4" xfId="3711" xr:uid="{8FE62E15-6D46-49BD-9728-964C9FAC4E33}"/>
    <cellStyle name="60% - Accent2 8" xfId="765" xr:uid="{00000000-0005-0000-0000-00003D040000}"/>
    <cellStyle name="60% - Accent2 8 2" xfId="2209" xr:uid="{00000000-0005-0000-0000-00003D040000}"/>
    <cellStyle name="60% - Accent2 8 2 2" xfId="5179" xr:uid="{2305C995-DD3D-439A-92DB-42697B243B55}"/>
    <cellStyle name="60% - Accent2 8 3" xfId="3735" xr:uid="{827B8BB7-EFD3-4426-8E2D-EA59265C1076}"/>
    <cellStyle name="60% - Accent2 9" xfId="1487" xr:uid="{00000000-0005-0000-0000-000052080000}"/>
    <cellStyle name="60% - Accent2 9 2" xfId="4457" xr:uid="{1F5D9E53-1072-4B64-BE29-0CAC272FC65C}"/>
    <cellStyle name="60% - Accent3" xfId="43" builtinId="40" customBuiltin="1"/>
    <cellStyle name="60% - Accent3 10" xfId="2934" xr:uid="{00000000-0005-0000-0000-00007C0B0000}"/>
    <cellStyle name="60% - Accent3 10 2" xfId="5904" xr:uid="{C92FD25A-142B-4B12-AB2B-0E5DA1055DDA}"/>
    <cellStyle name="60% - Accent3 11" xfId="2967" xr:uid="{B4DB8BC8-AC92-4CCB-9468-FCDAD3AA40AF}"/>
    <cellStyle name="60% - Accent3 11 2" xfId="5937" xr:uid="{C4DF4192-CE59-4A41-BEF2-F7ABBAD66830}"/>
    <cellStyle name="60% - Accent3 12" xfId="2988" xr:uid="{A626E260-5A64-4E28-8EB7-4254677DDF35}"/>
    <cellStyle name="60% - Accent3 12 2" xfId="5958" xr:uid="{1F7A1F5F-8132-4A5B-BD01-C0EF9C7EC2BE}"/>
    <cellStyle name="60% - Accent3 13" xfId="3015" xr:uid="{ABA5CE31-3E17-4984-BC82-BEB2B73D6DE8}"/>
    <cellStyle name="60% - Accent3 14" xfId="5981" xr:uid="{215ECDC4-AE7E-4DCC-B4A3-8C2DEEA262F6}"/>
    <cellStyle name="60% - Accent3 15" xfId="6002" xr:uid="{E87B89B7-7FBF-40D9-8592-24CF54AF1981}"/>
    <cellStyle name="60% - Accent3 2" xfId="77" xr:uid="{00000000-0005-0000-0000-000051000000}"/>
    <cellStyle name="60% - Accent3 2 2" xfId="135" xr:uid="{00000000-0005-0000-0000-000051000000}"/>
    <cellStyle name="60% - Accent3 2 2 2" xfId="251" xr:uid="{00000000-0005-0000-0000-000051000000}"/>
    <cellStyle name="60% - Accent3 2 2 2 2" xfId="599" xr:uid="{00000000-0005-0000-0000-000051000000}"/>
    <cellStyle name="60% - Accent3 2 2 2 2 2" xfId="1321" xr:uid="{00000000-0005-0000-0000-000051000000}"/>
    <cellStyle name="60% - Accent3 2 2 2 2 2 2" xfId="2765" xr:uid="{00000000-0005-0000-0000-000051000000}"/>
    <cellStyle name="60% - Accent3 2 2 2 2 2 2 2" xfId="5735" xr:uid="{D9B0B8EE-3D2F-4A89-8E63-274484D75698}"/>
    <cellStyle name="60% - Accent3 2 2 2 2 2 3" xfId="4291" xr:uid="{86ADB24D-FC17-49F2-956B-45E72A57287B}"/>
    <cellStyle name="60% - Accent3 2 2 2 2 3" xfId="2043" xr:uid="{00000000-0005-0000-0000-000051000000}"/>
    <cellStyle name="60% - Accent3 2 2 2 2 3 2" xfId="5013" xr:uid="{BB1218E8-B17F-4047-9FF0-28C6B4EABB02}"/>
    <cellStyle name="60% - Accent3 2 2 2 2 4" xfId="3569" xr:uid="{9DBD2F53-7827-48F0-86FD-19C33DFFB150}"/>
    <cellStyle name="60% - Accent3 2 2 2 3" xfId="973" xr:uid="{00000000-0005-0000-0000-000051000000}"/>
    <cellStyle name="60% - Accent3 2 2 2 3 2" xfId="2417" xr:uid="{00000000-0005-0000-0000-000051000000}"/>
    <cellStyle name="60% - Accent3 2 2 2 3 2 2" xfId="5387" xr:uid="{D9F7595D-D2D8-4DB1-BA91-9EC8F96E572E}"/>
    <cellStyle name="60% - Accent3 2 2 2 3 3" xfId="3943" xr:uid="{A572740E-D8D0-4ED4-96FD-6FAA267A65AD}"/>
    <cellStyle name="60% - Accent3 2 2 2 4" xfId="1695" xr:uid="{00000000-0005-0000-0000-000051000000}"/>
    <cellStyle name="60% - Accent3 2 2 2 4 2" xfId="4665" xr:uid="{E3352193-865F-4DB2-BD82-0967384E9352}"/>
    <cellStyle name="60% - Accent3 2 2 2 5" xfId="3221" xr:uid="{1F9CF746-FE62-45AC-AFB3-8B97A4C28241}"/>
    <cellStyle name="60% - Accent3 2 2 3" xfId="367" xr:uid="{00000000-0005-0000-0000-000051000000}"/>
    <cellStyle name="60% - Accent3 2 2 3 2" xfId="715" xr:uid="{00000000-0005-0000-0000-000051000000}"/>
    <cellStyle name="60% - Accent3 2 2 3 2 2" xfId="1437" xr:uid="{00000000-0005-0000-0000-000051000000}"/>
    <cellStyle name="60% - Accent3 2 2 3 2 2 2" xfId="2881" xr:uid="{00000000-0005-0000-0000-000051000000}"/>
    <cellStyle name="60% - Accent3 2 2 3 2 2 2 2" xfId="5851" xr:uid="{8E5FF1A7-16B5-4857-86A1-B3495FCA4D2D}"/>
    <cellStyle name="60% - Accent3 2 2 3 2 2 3" xfId="4407" xr:uid="{83B7C1F8-0581-4356-A8AF-1ECD43AF7011}"/>
    <cellStyle name="60% - Accent3 2 2 3 2 3" xfId="2159" xr:uid="{00000000-0005-0000-0000-000051000000}"/>
    <cellStyle name="60% - Accent3 2 2 3 2 3 2" xfId="5129" xr:uid="{8ADF8F85-EE91-4800-B4CF-01A2712EB689}"/>
    <cellStyle name="60% - Accent3 2 2 3 2 4" xfId="3685" xr:uid="{3281C9C7-80BD-49E5-A589-EDC01599DA2E}"/>
    <cellStyle name="60% - Accent3 2 2 3 3" xfId="1089" xr:uid="{00000000-0005-0000-0000-000051000000}"/>
    <cellStyle name="60% - Accent3 2 2 3 3 2" xfId="2533" xr:uid="{00000000-0005-0000-0000-000051000000}"/>
    <cellStyle name="60% - Accent3 2 2 3 3 2 2" xfId="5503" xr:uid="{B5C0AEA1-80D8-47B1-AFB6-3D69E03F83A4}"/>
    <cellStyle name="60% - Accent3 2 2 3 3 3" xfId="4059" xr:uid="{E9DC5A49-80A4-4430-874A-6AA50A9859EA}"/>
    <cellStyle name="60% - Accent3 2 2 3 4" xfId="1811" xr:uid="{00000000-0005-0000-0000-000051000000}"/>
    <cellStyle name="60% - Accent3 2 2 3 4 2" xfId="4781" xr:uid="{8FC9D763-44FA-4A1D-8D68-F227235A93DE}"/>
    <cellStyle name="60% - Accent3 2 2 3 5" xfId="3337" xr:uid="{F6C1C379-C313-4FB0-BF32-89D7A076CCB8}"/>
    <cellStyle name="60% - Accent3 2 2 4" xfId="483" xr:uid="{00000000-0005-0000-0000-000051000000}"/>
    <cellStyle name="60% - Accent3 2 2 4 2" xfId="1205" xr:uid="{00000000-0005-0000-0000-000051000000}"/>
    <cellStyle name="60% - Accent3 2 2 4 2 2" xfId="2649" xr:uid="{00000000-0005-0000-0000-000051000000}"/>
    <cellStyle name="60% - Accent3 2 2 4 2 2 2" xfId="5619" xr:uid="{D0721CD3-2867-4FFE-8A17-8266AEBB4852}"/>
    <cellStyle name="60% - Accent3 2 2 4 2 3" xfId="4175" xr:uid="{D17AE83E-8BF8-4BD4-900C-3C57BD471168}"/>
    <cellStyle name="60% - Accent3 2 2 4 3" xfId="1927" xr:uid="{00000000-0005-0000-0000-000051000000}"/>
    <cellStyle name="60% - Accent3 2 2 4 3 2" xfId="4897" xr:uid="{FF2CDD41-E184-4ACB-8512-7CFDB038441F}"/>
    <cellStyle name="60% - Accent3 2 2 4 4" xfId="3453" xr:uid="{E2BD6140-6B02-4CD2-8BFF-FEAEF29F644F}"/>
    <cellStyle name="60% - Accent3 2 2 5" xfId="857" xr:uid="{00000000-0005-0000-0000-000051000000}"/>
    <cellStyle name="60% - Accent3 2 2 5 2" xfId="2301" xr:uid="{00000000-0005-0000-0000-000051000000}"/>
    <cellStyle name="60% - Accent3 2 2 5 2 2" xfId="5271" xr:uid="{B79A49C1-694E-447F-B949-B3061230CB8E}"/>
    <cellStyle name="60% - Accent3 2 2 5 3" xfId="3827" xr:uid="{392FDDDD-38F4-4F86-A2A1-0A0B9B1C51D8}"/>
    <cellStyle name="60% - Accent3 2 2 6" xfId="1579" xr:uid="{00000000-0005-0000-0000-000051000000}"/>
    <cellStyle name="60% - Accent3 2 2 6 2" xfId="4549" xr:uid="{2326DCCA-3DA7-41B4-A9A3-3A55F7C8671E}"/>
    <cellStyle name="60% - Accent3 2 2 7" xfId="3105" xr:uid="{42DA5009-0172-44ED-9386-B6B8147BC431}"/>
    <cellStyle name="60% - Accent3 2 3" xfId="193" xr:uid="{00000000-0005-0000-0000-000051000000}"/>
    <cellStyle name="60% - Accent3 2 3 2" xfId="541" xr:uid="{00000000-0005-0000-0000-000051000000}"/>
    <cellStyle name="60% - Accent3 2 3 2 2" xfId="1263" xr:uid="{00000000-0005-0000-0000-000051000000}"/>
    <cellStyle name="60% - Accent3 2 3 2 2 2" xfId="2707" xr:uid="{00000000-0005-0000-0000-000051000000}"/>
    <cellStyle name="60% - Accent3 2 3 2 2 2 2" xfId="5677" xr:uid="{D09A196B-F176-4C8A-84B1-A5A5915543BE}"/>
    <cellStyle name="60% - Accent3 2 3 2 2 3" xfId="4233" xr:uid="{9F476787-FBDB-46C8-9BC2-FB8B0D9AC8E9}"/>
    <cellStyle name="60% - Accent3 2 3 2 3" xfId="1985" xr:uid="{00000000-0005-0000-0000-000051000000}"/>
    <cellStyle name="60% - Accent3 2 3 2 3 2" xfId="4955" xr:uid="{BC694AF8-A5EC-4CD1-9E56-669EE1A43BD8}"/>
    <cellStyle name="60% - Accent3 2 3 2 4" xfId="3511" xr:uid="{520FE5C2-B94C-428A-B205-C2E69FA42EA2}"/>
    <cellStyle name="60% - Accent3 2 3 3" xfId="915" xr:uid="{00000000-0005-0000-0000-000051000000}"/>
    <cellStyle name="60% - Accent3 2 3 3 2" xfId="2359" xr:uid="{00000000-0005-0000-0000-000051000000}"/>
    <cellStyle name="60% - Accent3 2 3 3 2 2" xfId="5329" xr:uid="{C6732736-25F4-45A2-BE19-8EA33B89482F}"/>
    <cellStyle name="60% - Accent3 2 3 3 3" xfId="3885" xr:uid="{32F1541C-745C-4D2D-99AB-F2DE809699CF}"/>
    <cellStyle name="60% - Accent3 2 3 4" xfId="1637" xr:uid="{00000000-0005-0000-0000-000051000000}"/>
    <cellStyle name="60% - Accent3 2 3 4 2" xfId="4607" xr:uid="{F9F85A12-6D95-4500-8EDF-D15D9957DC06}"/>
    <cellStyle name="60% - Accent3 2 3 5" xfId="3163" xr:uid="{49EE5264-62AB-4409-9952-A4A5E7FC5BF1}"/>
    <cellStyle name="60% - Accent3 2 4" xfId="309" xr:uid="{00000000-0005-0000-0000-000051000000}"/>
    <cellStyle name="60% - Accent3 2 4 2" xfId="657" xr:uid="{00000000-0005-0000-0000-000051000000}"/>
    <cellStyle name="60% - Accent3 2 4 2 2" xfId="1379" xr:uid="{00000000-0005-0000-0000-000051000000}"/>
    <cellStyle name="60% - Accent3 2 4 2 2 2" xfId="2823" xr:uid="{00000000-0005-0000-0000-000051000000}"/>
    <cellStyle name="60% - Accent3 2 4 2 2 2 2" xfId="5793" xr:uid="{69308EF1-12FA-432C-BDC5-4AB138FC8495}"/>
    <cellStyle name="60% - Accent3 2 4 2 2 3" xfId="4349" xr:uid="{6A90385D-48D0-46EF-B836-0A2E26B3BE70}"/>
    <cellStyle name="60% - Accent3 2 4 2 3" xfId="2101" xr:uid="{00000000-0005-0000-0000-000051000000}"/>
    <cellStyle name="60% - Accent3 2 4 2 3 2" xfId="5071" xr:uid="{98A40ABD-4F4D-4E8C-94AE-C42345B27DE9}"/>
    <cellStyle name="60% - Accent3 2 4 2 4" xfId="3627" xr:uid="{1B309D3A-0FDD-4D15-9C9F-484F7A75DAD4}"/>
    <cellStyle name="60% - Accent3 2 4 3" xfId="1031" xr:uid="{00000000-0005-0000-0000-000051000000}"/>
    <cellStyle name="60% - Accent3 2 4 3 2" xfId="2475" xr:uid="{00000000-0005-0000-0000-000051000000}"/>
    <cellStyle name="60% - Accent3 2 4 3 2 2" xfId="5445" xr:uid="{EA88AA1B-02E9-418E-9BE5-0CFFF83AD5DA}"/>
    <cellStyle name="60% - Accent3 2 4 3 3" xfId="4001" xr:uid="{D6F379BF-6199-405F-AECD-AF324D083FDA}"/>
    <cellStyle name="60% - Accent3 2 4 4" xfId="1753" xr:uid="{00000000-0005-0000-0000-000051000000}"/>
    <cellStyle name="60% - Accent3 2 4 4 2" xfId="4723" xr:uid="{9CC2ED50-9B0B-44A5-9CB9-9A707B010F83}"/>
    <cellStyle name="60% - Accent3 2 4 5" xfId="3279" xr:uid="{FB360AF1-977E-493E-98D6-0446491C9728}"/>
    <cellStyle name="60% - Accent3 2 5" xfId="425" xr:uid="{00000000-0005-0000-0000-000051000000}"/>
    <cellStyle name="60% - Accent3 2 5 2" xfId="1147" xr:uid="{00000000-0005-0000-0000-000051000000}"/>
    <cellStyle name="60% - Accent3 2 5 2 2" xfId="2591" xr:uid="{00000000-0005-0000-0000-000051000000}"/>
    <cellStyle name="60% - Accent3 2 5 2 2 2" xfId="5561" xr:uid="{81345DC9-889B-431F-A786-3FC5FAC6F830}"/>
    <cellStyle name="60% - Accent3 2 5 2 3" xfId="4117" xr:uid="{475C9C34-5314-431F-A7BB-1884AD838419}"/>
    <cellStyle name="60% - Accent3 2 5 3" xfId="1869" xr:uid="{00000000-0005-0000-0000-000051000000}"/>
    <cellStyle name="60% - Accent3 2 5 3 2" xfId="4839" xr:uid="{5844D63C-7FFF-4DDA-B55F-37929FA5C560}"/>
    <cellStyle name="60% - Accent3 2 5 4" xfId="3395" xr:uid="{71900F52-80B1-49AB-9E50-E3362D1343FD}"/>
    <cellStyle name="60% - Accent3 2 6" xfId="799" xr:uid="{00000000-0005-0000-0000-000051000000}"/>
    <cellStyle name="60% - Accent3 2 6 2" xfId="2243" xr:uid="{00000000-0005-0000-0000-000051000000}"/>
    <cellStyle name="60% - Accent3 2 6 2 2" xfId="5213" xr:uid="{30B91399-A87E-4F27-83DB-81672A857FB8}"/>
    <cellStyle name="60% - Accent3 2 6 3" xfId="3769" xr:uid="{C5B43D47-009E-453C-B916-775C83C30118}"/>
    <cellStyle name="60% - Accent3 2 7" xfId="1521" xr:uid="{00000000-0005-0000-0000-000051000000}"/>
    <cellStyle name="60% - Accent3 2 7 2" xfId="4491" xr:uid="{DC0EA47F-E1FD-4797-B931-134F91DC2148}"/>
    <cellStyle name="60% - Accent3 2 8" xfId="3047" xr:uid="{901FC76D-A28D-48F6-9592-37C8DB2369D6}"/>
    <cellStyle name="60% - Accent3 3" xfId="104" xr:uid="{00000000-0005-0000-0000-00007A000000}"/>
    <cellStyle name="60% - Accent3 3 2" xfId="220" xr:uid="{00000000-0005-0000-0000-00007A000000}"/>
    <cellStyle name="60% - Accent3 3 2 2" xfId="568" xr:uid="{00000000-0005-0000-0000-00007A000000}"/>
    <cellStyle name="60% - Accent3 3 2 2 2" xfId="1290" xr:uid="{00000000-0005-0000-0000-00007A000000}"/>
    <cellStyle name="60% - Accent3 3 2 2 2 2" xfId="2734" xr:uid="{00000000-0005-0000-0000-00007A000000}"/>
    <cellStyle name="60% - Accent3 3 2 2 2 2 2" xfId="5704" xr:uid="{E85A2B6A-E766-4DC9-B2C8-25BE492DEF93}"/>
    <cellStyle name="60% - Accent3 3 2 2 2 3" xfId="4260" xr:uid="{940A1318-6DC0-4A22-A2BE-6661D62637BE}"/>
    <cellStyle name="60% - Accent3 3 2 2 3" xfId="2012" xr:uid="{00000000-0005-0000-0000-00007A000000}"/>
    <cellStyle name="60% - Accent3 3 2 2 3 2" xfId="4982" xr:uid="{5F610865-501B-4F63-B883-F2691556EA1B}"/>
    <cellStyle name="60% - Accent3 3 2 2 4" xfId="3538" xr:uid="{FC15FEA7-EBE2-474A-81DC-C61D269813E8}"/>
    <cellStyle name="60% - Accent3 3 2 3" xfId="942" xr:uid="{00000000-0005-0000-0000-00007A000000}"/>
    <cellStyle name="60% - Accent3 3 2 3 2" xfId="2386" xr:uid="{00000000-0005-0000-0000-00007A000000}"/>
    <cellStyle name="60% - Accent3 3 2 3 2 2" xfId="5356" xr:uid="{5A8F0419-7CAD-419A-86FB-B68AAB7C42C2}"/>
    <cellStyle name="60% - Accent3 3 2 3 3" xfId="3912" xr:uid="{22FF6E71-DFC7-4569-B7FF-A12C450ABDE4}"/>
    <cellStyle name="60% - Accent3 3 2 4" xfId="1664" xr:uid="{00000000-0005-0000-0000-00007A000000}"/>
    <cellStyle name="60% - Accent3 3 2 4 2" xfId="4634" xr:uid="{B317D565-FD88-490A-8E7E-EC92B32BCB40}"/>
    <cellStyle name="60% - Accent3 3 2 5" xfId="3190" xr:uid="{581526B3-1167-4AAE-AC2B-08C21B52800B}"/>
    <cellStyle name="60% - Accent3 3 3" xfId="336" xr:uid="{00000000-0005-0000-0000-00007A000000}"/>
    <cellStyle name="60% - Accent3 3 3 2" xfId="684" xr:uid="{00000000-0005-0000-0000-00007A000000}"/>
    <cellStyle name="60% - Accent3 3 3 2 2" xfId="1406" xr:uid="{00000000-0005-0000-0000-00007A000000}"/>
    <cellStyle name="60% - Accent3 3 3 2 2 2" xfId="2850" xr:uid="{00000000-0005-0000-0000-00007A000000}"/>
    <cellStyle name="60% - Accent3 3 3 2 2 2 2" xfId="5820" xr:uid="{5483F8B3-6672-4B7E-89BD-2ABC4FCAFE3E}"/>
    <cellStyle name="60% - Accent3 3 3 2 2 3" xfId="4376" xr:uid="{64BFD8F2-9211-404E-A6C3-DDF8348C6EBE}"/>
    <cellStyle name="60% - Accent3 3 3 2 3" xfId="2128" xr:uid="{00000000-0005-0000-0000-00007A000000}"/>
    <cellStyle name="60% - Accent3 3 3 2 3 2" xfId="5098" xr:uid="{8B8F6E6D-B8F6-4E58-8D77-A52145FB499F}"/>
    <cellStyle name="60% - Accent3 3 3 2 4" xfId="3654" xr:uid="{45DDDC49-C0CE-4554-9380-115C3F8E2BD9}"/>
    <cellStyle name="60% - Accent3 3 3 3" xfId="1058" xr:uid="{00000000-0005-0000-0000-00007A000000}"/>
    <cellStyle name="60% - Accent3 3 3 3 2" xfId="2502" xr:uid="{00000000-0005-0000-0000-00007A000000}"/>
    <cellStyle name="60% - Accent3 3 3 3 2 2" xfId="5472" xr:uid="{2EE9C807-815D-44DF-8F41-CE812DE2C560}"/>
    <cellStyle name="60% - Accent3 3 3 3 3" xfId="4028" xr:uid="{BD5E469D-EA10-4C25-9F59-D2950F846939}"/>
    <cellStyle name="60% - Accent3 3 3 4" xfId="1780" xr:uid="{00000000-0005-0000-0000-00007A000000}"/>
    <cellStyle name="60% - Accent3 3 3 4 2" xfId="4750" xr:uid="{85B2D95E-037A-4AB0-9B75-65DF85B45F28}"/>
    <cellStyle name="60% - Accent3 3 3 5" xfId="3306" xr:uid="{B067CEE5-3A51-4816-8C7E-8226D735A6CA}"/>
    <cellStyle name="60% - Accent3 3 4" xfId="452" xr:uid="{00000000-0005-0000-0000-00007A000000}"/>
    <cellStyle name="60% - Accent3 3 4 2" xfId="1174" xr:uid="{00000000-0005-0000-0000-00007A000000}"/>
    <cellStyle name="60% - Accent3 3 4 2 2" xfId="2618" xr:uid="{00000000-0005-0000-0000-00007A000000}"/>
    <cellStyle name="60% - Accent3 3 4 2 2 2" xfId="5588" xr:uid="{3CEF23CB-B88D-4D43-A14C-C4952F3CD594}"/>
    <cellStyle name="60% - Accent3 3 4 2 3" xfId="4144" xr:uid="{B9B498A9-BB3D-406F-9BE1-9026B645ADE1}"/>
    <cellStyle name="60% - Accent3 3 4 3" xfId="1896" xr:uid="{00000000-0005-0000-0000-00007A000000}"/>
    <cellStyle name="60% - Accent3 3 4 3 2" xfId="4866" xr:uid="{98B9763D-586C-444A-8D37-D6B5510791B0}"/>
    <cellStyle name="60% - Accent3 3 4 4" xfId="3422" xr:uid="{5D5F0BCE-1E52-4865-A7A4-F11F04A0DC8A}"/>
    <cellStyle name="60% - Accent3 3 5" xfId="826" xr:uid="{00000000-0005-0000-0000-00007A000000}"/>
    <cellStyle name="60% - Accent3 3 5 2" xfId="2270" xr:uid="{00000000-0005-0000-0000-00007A000000}"/>
    <cellStyle name="60% - Accent3 3 5 2 2" xfId="5240" xr:uid="{E19C9370-C64D-4F5A-9855-9CE68029CE1D}"/>
    <cellStyle name="60% - Accent3 3 5 3" xfId="3796" xr:uid="{53A39383-CE9C-4038-8226-BEEF2BB0D05B}"/>
    <cellStyle name="60% - Accent3 3 6" xfId="1548" xr:uid="{00000000-0005-0000-0000-00007A000000}"/>
    <cellStyle name="60% - Accent3 3 6 2" xfId="4518" xr:uid="{24A22381-7FD5-4C69-990F-600AE7631BBD}"/>
    <cellStyle name="60% - Accent3 3 7" xfId="3074" xr:uid="{CF2499F1-A8C6-4160-B79E-C4252817C5D7}"/>
    <cellStyle name="60% - Accent3 4" xfId="162" xr:uid="{00000000-0005-0000-0000-0000D0000000}"/>
    <cellStyle name="60% - Accent3 4 2" xfId="510" xr:uid="{00000000-0005-0000-0000-0000D0000000}"/>
    <cellStyle name="60% - Accent3 4 2 2" xfId="1232" xr:uid="{00000000-0005-0000-0000-0000D0000000}"/>
    <cellStyle name="60% - Accent3 4 2 2 2" xfId="2676" xr:uid="{00000000-0005-0000-0000-0000D0000000}"/>
    <cellStyle name="60% - Accent3 4 2 2 2 2" xfId="5646" xr:uid="{95FFA202-1BF4-48F7-9699-087C62DEBBDB}"/>
    <cellStyle name="60% - Accent3 4 2 2 3" xfId="4202" xr:uid="{B1E78EDF-1A90-4BA4-B863-28E41909FC3C}"/>
    <cellStyle name="60% - Accent3 4 2 3" xfId="1954" xr:uid="{00000000-0005-0000-0000-0000D0000000}"/>
    <cellStyle name="60% - Accent3 4 2 3 2" xfId="4924" xr:uid="{A3CEEF3F-03A3-443C-8284-8FBF92688220}"/>
    <cellStyle name="60% - Accent3 4 2 4" xfId="3480" xr:uid="{0DFA462F-DA3B-40E8-AD93-B8589F2F16BD}"/>
    <cellStyle name="60% - Accent3 4 3" xfId="884" xr:uid="{00000000-0005-0000-0000-0000D0000000}"/>
    <cellStyle name="60% - Accent3 4 3 2" xfId="2328" xr:uid="{00000000-0005-0000-0000-0000D0000000}"/>
    <cellStyle name="60% - Accent3 4 3 2 2" xfId="5298" xr:uid="{69CF818C-E753-4833-8D57-8796CF46D824}"/>
    <cellStyle name="60% - Accent3 4 3 3" xfId="3854" xr:uid="{5FFDD379-42D1-4D30-8BAD-EE17F8132C9E}"/>
    <cellStyle name="60% - Accent3 4 4" xfId="1606" xr:uid="{00000000-0005-0000-0000-0000D0000000}"/>
    <cellStyle name="60% - Accent3 4 4 2" xfId="4576" xr:uid="{4890CB45-1D9F-403D-950E-F60C69F2BBF5}"/>
    <cellStyle name="60% - Accent3 4 5" xfId="3132" xr:uid="{EB546FBD-646F-434B-A7BF-3F7D6E91B826}"/>
    <cellStyle name="60% - Accent3 5" xfId="278" xr:uid="{00000000-0005-0000-0000-000044010000}"/>
    <cellStyle name="60% - Accent3 5 2" xfId="626" xr:uid="{00000000-0005-0000-0000-000044010000}"/>
    <cellStyle name="60% - Accent3 5 2 2" xfId="1348" xr:uid="{00000000-0005-0000-0000-000044010000}"/>
    <cellStyle name="60% - Accent3 5 2 2 2" xfId="2792" xr:uid="{00000000-0005-0000-0000-000044010000}"/>
    <cellStyle name="60% - Accent3 5 2 2 2 2" xfId="5762" xr:uid="{70B92277-B064-4628-9799-7F20DAC6FCEC}"/>
    <cellStyle name="60% - Accent3 5 2 2 3" xfId="4318" xr:uid="{9E639D9D-A025-47EE-90DC-1947BA493E31}"/>
    <cellStyle name="60% - Accent3 5 2 3" xfId="2070" xr:uid="{00000000-0005-0000-0000-000044010000}"/>
    <cellStyle name="60% - Accent3 5 2 3 2" xfId="5040" xr:uid="{C4E6A9CC-B3E9-4528-8086-1F788F511387}"/>
    <cellStyle name="60% - Accent3 5 2 4" xfId="3596" xr:uid="{DAF1EC83-5B85-41A9-908C-90B2C8E29796}"/>
    <cellStyle name="60% - Accent3 5 3" xfId="1000" xr:uid="{00000000-0005-0000-0000-000044010000}"/>
    <cellStyle name="60% - Accent3 5 3 2" xfId="2444" xr:uid="{00000000-0005-0000-0000-000044010000}"/>
    <cellStyle name="60% - Accent3 5 3 2 2" xfId="5414" xr:uid="{72946814-0460-4B4D-98D1-D7C6218A1C2A}"/>
    <cellStyle name="60% - Accent3 5 3 3" xfId="3970" xr:uid="{CF1C3826-53A5-4B42-BC9E-C2FEF48D2301}"/>
    <cellStyle name="60% - Accent3 5 4" xfId="1722" xr:uid="{00000000-0005-0000-0000-000044010000}"/>
    <cellStyle name="60% - Accent3 5 4 2" xfId="4692" xr:uid="{F7C9E55A-1455-421D-8C23-4789D1A25F46}"/>
    <cellStyle name="60% - Accent3 5 5" xfId="3248" xr:uid="{39C4567F-35F6-4DDB-B0DD-67D1D755F52B}"/>
    <cellStyle name="60% - Accent3 6" xfId="394" xr:uid="{00000000-0005-0000-0000-00002A020000}"/>
    <cellStyle name="60% - Accent3 6 2" xfId="1116" xr:uid="{00000000-0005-0000-0000-00002A020000}"/>
    <cellStyle name="60% - Accent3 6 2 2" xfId="2560" xr:uid="{00000000-0005-0000-0000-00002A020000}"/>
    <cellStyle name="60% - Accent3 6 2 2 2" xfId="5530" xr:uid="{4B113385-687A-4F57-8C6D-1E79E0913024}"/>
    <cellStyle name="60% - Accent3 6 2 3" xfId="4086" xr:uid="{15651152-CCBD-4ACD-81F0-6DCDD2D19642}"/>
    <cellStyle name="60% - Accent3 6 3" xfId="1838" xr:uid="{00000000-0005-0000-0000-00002A020000}"/>
    <cellStyle name="60% - Accent3 6 3 2" xfId="4808" xr:uid="{1F1B83C6-188F-4853-A366-85036FB44DC8}"/>
    <cellStyle name="60% - Accent3 6 4" xfId="3364" xr:uid="{0E283902-A811-4287-8DCA-114A2B69B619}"/>
    <cellStyle name="60% - Accent3 7" xfId="744" xr:uid="{00000000-0005-0000-0000-0000EA020000}"/>
    <cellStyle name="60% - Accent3 7 2" xfId="1466" xr:uid="{00000000-0005-0000-0000-0000EA020000}"/>
    <cellStyle name="60% - Accent3 7 2 2" xfId="2910" xr:uid="{00000000-0005-0000-0000-0000EA020000}"/>
    <cellStyle name="60% - Accent3 7 2 2 2" xfId="5880" xr:uid="{7863A789-FEDC-44EB-A2E8-3718AB9FA297}"/>
    <cellStyle name="60% - Accent3 7 2 3" xfId="4436" xr:uid="{7E0F824A-3401-494B-99C1-3D9FAC5CDCBC}"/>
    <cellStyle name="60% - Accent3 7 3" xfId="2188" xr:uid="{00000000-0005-0000-0000-0000EA020000}"/>
    <cellStyle name="60% - Accent3 7 3 2" xfId="5158" xr:uid="{DD450C5B-78E8-4AD4-8267-B012760AD455}"/>
    <cellStyle name="60% - Accent3 7 4" xfId="3714" xr:uid="{6E920A8D-8B0B-4C38-9800-7A6FB84F7A38}"/>
    <cellStyle name="60% - Accent3 8" xfId="768" xr:uid="{00000000-0005-0000-0000-000056040000}"/>
    <cellStyle name="60% - Accent3 8 2" xfId="2212" xr:uid="{00000000-0005-0000-0000-000056040000}"/>
    <cellStyle name="60% - Accent3 8 2 2" xfId="5182" xr:uid="{F98E00FF-FBF2-40F2-826C-0F650755561E}"/>
    <cellStyle name="60% - Accent3 8 3" xfId="3738" xr:uid="{6EA7C4C4-FA72-4A27-BBF8-60BE7FC632F0}"/>
    <cellStyle name="60% - Accent3 9" xfId="1490" xr:uid="{00000000-0005-0000-0000-000084080000}"/>
    <cellStyle name="60% - Accent3 9 2" xfId="4460" xr:uid="{DE1C1D5D-7198-4CF5-AB7E-950E2DDCD0F1}"/>
    <cellStyle name="60% - Accent4" xfId="47" builtinId="44" customBuiltin="1"/>
    <cellStyle name="60% - Accent4 10" xfId="2937" xr:uid="{00000000-0005-0000-0000-00007D0B0000}"/>
    <cellStyle name="60% - Accent4 10 2" xfId="5907" xr:uid="{F4180D0A-0CCB-4244-A6F8-79E93405E74B}"/>
    <cellStyle name="60% - Accent4 11" xfId="2970" xr:uid="{CB926FC4-FC77-4234-AFA1-2DE9224CF8EB}"/>
    <cellStyle name="60% - Accent4 11 2" xfId="5940" xr:uid="{ED2F7585-7DC8-471B-A116-2A9D9297F9F2}"/>
    <cellStyle name="60% - Accent4 12" xfId="2991" xr:uid="{8913F234-CDB7-414F-9FF4-FD3D6DCD0265}"/>
    <cellStyle name="60% - Accent4 12 2" xfId="5961" xr:uid="{4761563C-29D8-412A-9C6C-C52764FBA999}"/>
    <cellStyle name="60% - Accent4 13" xfId="3018" xr:uid="{25BCA352-1F8D-40B6-8054-768CB2B7A9A4}"/>
    <cellStyle name="60% - Accent4 14" xfId="5984" xr:uid="{7A9C7A0F-95F3-4BB2-AA31-B162977A7879}"/>
    <cellStyle name="60% - Accent4 15" xfId="6005" xr:uid="{7455C475-A15B-4F81-8AD6-BF66EEBBCECE}"/>
    <cellStyle name="60% - Accent4 2" xfId="80" xr:uid="{00000000-0005-0000-0000-000052000000}"/>
    <cellStyle name="60% - Accent4 2 2" xfId="138" xr:uid="{00000000-0005-0000-0000-000052000000}"/>
    <cellStyle name="60% - Accent4 2 2 2" xfId="254" xr:uid="{00000000-0005-0000-0000-000052000000}"/>
    <cellStyle name="60% - Accent4 2 2 2 2" xfId="602" xr:uid="{00000000-0005-0000-0000-000052000000}"/>
    <cellStyle name="60% - Accent4 2 2 2 2 2" xfId="1324" xr:uid="{00000000-0005-0000-0000-000052000000}"/>
    <cellStyle name="60% - Accent4 2 2 2 2 2 2" xfId="2768" xr:uid="{00000000-0005-0000-0000-000052000000}"/>
    <cellStyle name="60% - Accent4 2 2 2 2 2 2 2" xfId="5738" xr:uid="{DDA4A409-4CB9-414F-AA76-ABB8FDC74F37}"/>
    <cellStyle name="60% - Accent4 2 2 2 2 2 3" xfId="4294" xr:uid="{FA8A33B4-578D-4C61-881F-FC39F9E5A175}"/>
    <cellStyle name="60% - Accent4 2 2 2 2 3" xfId="2046" xr:uid="{00000000-0005-0000-0000-000052000000}"/>
    <cellStyle name="60% - Accent4 2 2 2 2 3 2" xfId="5016" xr:uid="{C098C266-CDD8-405F-B68B-6B649A0A6924}"/>
    <cellStyle name="60% - Accent4 2 2 2 2 4" xfId="3572" xr:uid="{12870513-2AAF-4CC9-89DD-1CFC4230343C}"/>
    <cellStyle name="60% - Accent4 2 2 2 3" xfId="976" xr:uid="{00000000-0005-0000-0000-000052000000}"/>
    <cellStyle name="60% - Accent4 2 2 2 3 2" xfId="2420" xr:uid="{00000000-0005-0000-0000-000052000000}"/>
    <cellStyle name="60% - Accent4 2 2 2 3 2 2" xfId="5390" xr:uid="{DAAE27EB-B426-4A0D-8C4F-488F58D82FF9}"/>
    <cellStyle name="60% - Accent4 2 2 2 3 3" xfId="3946" xr:uid="{4E0C4E39-F38D-4C53-B5C4-4C383C641703}"/>
    <cellStyle name="60% - Accent4 2 2 2 4" xfId="1698" xr:uid="{00000000-0005-0000-0000-000052000000}"/>
    <cellStyle name="60% - Accent4 2 2 2 4 2" xfId="4668" xr:uid="{FD90631F-C801-4430-8380-DCE7705C25C2}"/>
    <cellStyle name="60% - Accent4 2 2 2 5" xfId="3224" xr:uid="{F680BFDB-80F7-40FF-BE4B-293334EBBF6E}"/>
    <cellStyle name="60% - Accent4 2 2 3" xfId="370" xr:uid="{00000000-0005-0000-0000-000052000000}"/>
    <cellStyle name="60% - Accent4 2 2 3 2" xfId="718" xr:uid="{00000000-0005-0000-0000-000052000000}"/>
    <cellStyle name="60% - Accent4 2 2 3 2 2" xfId="1440" xr:uid="{00000000-0005-0000-0000-000052000000}"/>
    <cellStyle name="60% - Accent4 2 2 3 2 2 2" xfId="2884" xr:uid="{00000000-0005-0000-0000-000052000000}"/>
    <cellStyle name="60% - Accent4 2 2 3 2 2 2 2" xfId="5854" xr:uid="{49086911-9BB6-4CB0-8E51-8228F24DA26F}"/>
    <cellStyle name="60% - Accent4 2 2 3 2 2 3" xfId="4410" xr:uid="{F9DBF2AF-7D81-45F3-8DF3-3DC8913B0DA7}"/>
    <cellStyle name="60% - Accent4 2 2 3 2 3" xfId="2162" xr:uid="{00000000-0005-0000-0000-000052000000}"/>
    <cellStyle name="60% - Accent4 2 2 3 2 3 2" xfId="5132" xr:uid="{DCA50C51-54E3-4420-90BE-1061256AB5D6}"/>
    <cellStyle name="60% - Accent4 2 2 3 2 4" xfId="3688" xr:uid="{FA916AD4-3520-4A3B-B15E-DC1D700EC5EA}"/>
    <cellStyle name="60% - Accent4 2 2 3 3" xfId="1092" xr:uid="{00000000-0005-0000-0000-000052000000}"/>
    <cellStyle name="60% - Accent4 2 2 3 3 2" xfId="2536" xr:uid="{00000000-0005-0000-0000-000052000000}"/>
    <cellStyle name="60% - Accent4 2 2 3 3 2 2" xfId="5506" xr:uid="{93F2B5CF-66A8-46F4-9B6B-BD5CD10C5B17}"/>
    <cellStyle name="60% - Accent4 2 2 3 3 3" xfId="4062" xr:uid="{8DF2A563-7F53-40E8-98F9-929931F8C43B}"/>
    <cellStyle name="60% - Accent4 2 2 3 4" xfId="1814" xr:uid="{00000000-0005-0000-0000-000052000000}"/>
    <cellStyle name="60% - Accent4 2 2 3 4 2" xfId="4784" xr:uid="{D0939984-A240-4AD6-9CDF-09B6CB43F56A}"/>
    <cellStyle name="60% - Accent4 2 2 3 5" xfId="3340" xr:uid="{E825658F-941C-4FF1-B37D-189E09319CC6}"/>
    <cellStyle name="60% - Accent4 2 2 4" xfId="486" xr:uid="{00000000-0005-0000-0000-000052000000}"/>
    <cellStyle name="60% - Accent4 2 2 4 2" xfId="1208" xr:uid="{00000000-0005-0000-0000-000052000000}"/>
    <cellStyle name="60% - Accent4 2 2 4 2 2" xfId="2652" xr:uid="{00000000-0005-0000-0000-000052000000}"/>
    <cellStyle name="60% - Accent4 2 2 4 2 2 2" xfId="5622" xr:uid="{98BE107A-66F4-4F2B-A708-9D193A794A00}"/>
    <cellStyle name="60% - Accent4 2 2 4 2 3" xfId="4178" xr:uid="{A74DBB19-51EC-48BF-97C9-72CF37E2B69B}"/>
    <cellStyle name="60% - Accent4 2 2 4 3" xfId="1930" xr:uid="{00000000-0005-0000-0000-000052000000}"/>
    <cellStyle name="60% - Accent4 2 2 4 3 2" xfId="4900" xr:uid="{40716E76-3535-4C62-BDAC-D343D45025D6}"/>
    <cellStyle name="60% - Accent4 2 2 4 4" xfId="3456" xr:uid="{A2DCCD91-2621-4158-A050-30467B45EDD7}"/>
    <cellStyle name="60% - Accent4 2 2 5" xfId="860" xr:uid="{00000000-0005-0000-0000-000052000000}"/>
    <cellStyle name="60% - Accent4 2 2 5 2" xfId="2304" xr:uid="{00000000-0005-0000-0000-000052000000}"/>
    <cellStyle name="60% - Accent4 2 2 5 2 2" xfId="5274" xr:uid="{EDECEB6B-B5DA-415B-8C97-4EB198ECCB1F}"/>
    <cellStyle name="60% - Accent4 2 2 5 3" xfId="3830" xr:uid="{5554BE76-40F8-4D5D-84C0-EF0F1136AE3D}"/>
    <cellStyle name="60% - Accent4 2 2 6" xfId="1582" xr:uid="{00000000-0005-0000-0000-000052000000}"/>
    <cellStyle name="60% - Accent4 2 2 6 2" xfId="4552" xr:uid="{7C7DB008-F6BA-4994-8DCA-078DEBCE8827}"/>
    <cellStyle name="60% - Accent4 2 2 7" xfId="3108" xr:uid="{0BAFEC99-2AC4-4712-8BD7-657EC8FE9C3C}"/>
    <cellStyle name="60% - Accent4 2 3" xfId="196" xr:uid="{00000000-0005-0000-0000-000052000000}"/>
    <cellStyle name="60% - Accent4 2 3 2" xfId="544" xr:uid="{00000000-0005-0000-0000-000052000000}"/>
    <cellStyle name="60% - Accent4 2 3 2 2" xfId="1266" xr:uid="{00000000-0005-0000-0000-000052000000}"/>
    <cellStyle name="60% - Accent4 2 3 2 2 2" xfId="2710" xr:uid="{00000000-0005-0000-0000-000052000000}"/>
    <cellStyle name="60% - Accent4 2 3 2 2 2 2" xfId="5680" xr:uid="{C99805C0-4099-4915-B413-03904F1DC0ED}"/>
    <cellStyle name="60% - Accent4 2 3 2 2 3" xfId="4236" xr:uid="{B435B822-E8B5-4FE3-87D7-27CCEEF53247}"/>
    <cellStyle name="60% - Accent4 2 3 2 3" xfId="1988" xr:uid="{00000000-0005-0000-0000-000052000000}"/>
    <cellStyle name="60% - Accent4 2 3 2 3 2" xfId="4958" xr:uid="{708AAC0D-D101-4DBD-8DF8-4A08A7C2C92F}"/>
    <cellStyle name="60% - Accent4 2 3 2 4" xfId="3514" xr:uid="{99A01745-A5F0-4D00-91A8-9323474FD807}"/>
    <cellStyle name="60% - Accent4 2 3 3" xfId="918" xr:uid="{00000000-0005-0000-0000-000052000000}"/>
    <cellStyle name="60% - Accent4 2 3 3 2" xfId="2362" xr:uid="{00000000-0005-0000-0000-000052000000}"/>
    <cellStyle name="60% - Accent4 2 3 3 2 2" xfId="5332" xr:uid="{06AA0118-A94A-4733-ABB9-F998868B8AEA}"/>
    <cellStyle name="60% - Accent4 2 3 3 3" xfId="3888" xr:uid="{F67D6B8F-AE79-405F-BDE2-07449C5BFA06}"/>
    <cellStyle name="60% - Accent4 2 3 4" xfId="1640" xr:uid="{00000000-0005-0000-0000-000052000000}"/>
    <cellStyle name="60% - Accent4 2 3 4 2" xfId="4610" xr:uid="{2DBB649E-158A-45FE-9663-9F2F5013C931}"/>
    <cellStyle name="60% - Accent4 2 3 5" xfId="3166" xr:uid="{F5557C77-2579-4C0B-9F3D-2F5DB23C85FC}"/>
    <cellStyle name="60% - Accent4 2 4" xfId="312" xr:uid="{00000000-0005-0000-0000-000052000000}"/>
    <cellStyle name="60% - Accent4 2 4 2" xfId="660" xr:uid="{00000000-0005-0000-0000-000052000000}"/>
    <cellStyle name="60% - Accent4 2 4 2 2" xfId="1382" xr:uid="{00000000-0005-0000-0000-000052000000}"/>
    <cellStyle name="60% - Accent4 2 4 2 2 2" xfId="2826" xr:uid="{00000000-0005-0000-0000-000052000000}"/>
    <cellStyle name="60% - Accent4 2 4 2 2 2 2" xfId="5796" xr:uid="{6F4980F4-901A-464C-BF46-B469B966D589}"/>
    <cellStyle name="60% - Accent4 2 4 2 2 3" xfId="4352" xr:uid="{F89AA2EF-F8C5-444B-AC75-B587E303BC45}"/>
    <cellStyle name="60% - Accent4 2 4 2 3" xfId="2104" xr:uid="{00000000-0005-0000-0000-000052000000}"/>
    <cellStyle name="60% - Accent4 2 4 2 3 2" xfId="5074" xr:uid="{2851B35C-97A4-4DA2-9E62-ADF07F3C5B61}"/>
    <cellStyle name="60% - Accent4 2 4 2 4" xfId="3630" xr:uid="{94568AA3-CF19-4AEA-8001-07424753C3EF}"/>
    <cellStyle name="60% - Accent4 2 4 3" xfId="1034" xr:uid="{00000000-0005-0000-0000-000052000000}"/>
    <cellStyle name="60% - Accent4 2 4 3 2" xfId="2478" xr:uid="{00000000-0005-0000-0000-000052000000}"/>
    <cellStyle name="60% - Accent4 2 4 3 2 2" xfId="5448" xr:uid="{69551373-5271-4CFB-9BA7-6DC2DF3AF6E1}"/>
    <cellStyle name="60% - Accent4 2 4 3 3" xfId="4004" xr:uid="{D012D143-F345-426A-8ECE-9F816FB0D587}"/>
    <cellStyle name="60% - Accent4 2 4 4" xfId="1756" xr:uid="{00000000-0005-0000-0000-000052000000}"/>
    <cellStyle name="60% - Accent4 2 4 4 2" xfId="4726" xr:uid="{C24776D7-6D08-4A15-B0D3-415DACC41EFC}"/>
    <cellStyle name="60% - Accent4 2 4 5" xfId="3282" xr:uid="{8A95F684-8864-4F7F-9A05-1CD3A59A22DD}"/>
    <cellStyle name="60% - Accent4 2 5" xfId="428" xr:uid="{00000000-0005-0000-0000-000052000000}"/>
    <cellStyle name="60% - Accent4 2 5 2" xfId="1150" xr:uid="{00000000-0005-0000-0000-000052000000}"/>
    <cellStyle name="60% - Accent4 2 5 2 2" xfId="2594" xr:uid="{00000000-0005-0000-0000-000052000000}"/>
    <cellStyle name="60% - Accent4 2 5 2 2 2" xfId="5564" xr:uid="{56A00539-F1CF-432A-BFF2-7B558FA68EF1}"/>
    <cellStyle name="60% - Accent4 2 5 2 3" xfId="4120" xr:uid="{43C68697-FC2B-4C71-9746-93B82CBE77AE}"/>
    <cellStyle name="60% - Accent4 2 5 3" xfId="1872" xr:uid="{00000000-0005-0000-0000-000052000000}"/>
    <cellStyle name="60% - Accent4 2 5 3 2" xfId="4842" xr:uid="{2C3797DB-DEDC-4332-A80E-BFA9415D2D72}"/>
    <cellStyle name="60% - Accent4 2 5 4" xfId="3398" xr:uid="{33F72062-9F38-481F-A315-BF6DC73411C9}"/>
    <cellStyle name="60% - Accent4 2 6" xfId="802" xr:uid="{00000000-0005-0000-0000-000052000000}"/>
    <cellStyle name="60% - Accent4 2 6 2" xfId="2246" xr:uid="{00000000-0005-0000-0000-000052000000}"/>
    <cellStyle name="60% - Accent4 2 6 2 2" xfId="5216" xr:uid="{D89E5A5E-C34C-4E19-BC49-1A934BFE8405}"/>
    <cellStyle name="60% - Accent4 2 6 3" xfId="3772" xr:uid="{74250BBE-EB91-4DE7-8967-FB5BFF8D5161}"/>
    <cellStyle name="60% - Accent4 2 7" xfId="1524" xr:uid="{00000000-0005-0000-0000-000052000000}"/>
    <cellStyle name="60% - Accent4 2 7 2" xfId="4494" xr:uid="{D833B238-3507-42E2-B6F3-F3C08C6D9F9D}"/>
    <cellStyle name="60% - Accent4 2 8" xfId="3050" xr:uid="{AB7BEAB6-2BC4-40BB-87E9-2E006A8605DF}"/>
    <cellStyle name="60% - Accent4 3" xfId="107" xr:uid="{00000000-0005-0000-0000-00007C000000}"/>
    <cellStyle name="60% - Accent4 3 2" xfId="223" xr:uid="{00000000-0005-0000-0000-00007C000000}"/>
    <cellStyle name="60% - Accent4 3 2 2" xfId="571" xr:uid="{00000000-0005-0000-0000-00007C000000}"/>
    <cellStyle name="60% - Accent4 3 2 2 2" xfId="1293" xr:uid="{00000000-0005-0000-0000-00007C000000}"/>
    <cellStyle name="60% - Accent4 3 2 2 2 2" xfId="2737" xr:uid="{00000000-0005-0000-0000-00007C000000}"/>
    <cellStyle name="60% - Accent4 3 2 2 2 2 2" xfId="5707" xr:uid="{778A95EB-8EAA-430A-AE6B-A69E4C158E39}"/>
    <cellStyle name="60% - Accent4 3 2 2 2 3" xfId="4263" xr:uid="{9038E65F-ECD8-4894-B58E-DF0C01A5D39B}"/>
    <cellStyle name="60% - Accent4 3 2 2 3" xfId="2015" xr:uid="{00000000-0005-0000-0000-00007C000000}"/>
    <cellStyle name="60% - Accent4 3 2 2 3 2" xfId="4985" xr:uid="{7C624081-70DA-4237-AE19-ACBD787623AC}"/>
    <cellStyle name="60% - Accent4 3 2 2 4" xfId="3541" xr:uid="{A86FDC31-200A-4C8C-AAD1-C2B285BD9413}"/>
    <cellStyle name="60% - Accent4 3 2 3" xfId="945" xr:uid="{00000000-0005-0000-0000-00007C000000}"/>
    <cellStyle name="60% - Accent4 3 2 3 2" xfId="2389" xr:uid="{00000000-0005-0000-0000-00007C000000}"/>
    <cellStyle name="60% - Accent4 3 2 3 2 2" xfId="5359" xr:uid="{D69EDA53-5BF0-4C24-9BD8-0D02E8966141}"/>
    <cellStyle name="60% - Accent4 3 2 3 3" xfId="3915" xr:uid="{B712975A-224E-4188-8689-88B0533F32F3}"/>
    <cellStyle name="60% - Accent4 3 2 4" xfId="1667" xr:uid="{00000000-0005-0000-0000-00007C000000}"/>
    <cellStyle name="60% - Accent4 3 2 4 2" xfId="4637" xr:uid="{A184614C-E867-4896-8DA8-49402007D2CD}"/>
    <cellStyle name="60% - Accent4 3 2 5" xfId="3193" xr:uid="{FB50ED0A-0D3F-416F-A816-FAC6C6BEBC02}"/>
    <cellStyle name="60% - Accent4 3 3" xfId="339" xr:uid="{00000000-0005-0000-0000-00007C000000}"/>
    <cellStyle name="60% - Accent4 3 3 2" xfId="687" xr:uid="{00000000-0005-0000-0000-00007C000000}"/>
    <cellStyle name="60% - Accent4 3 3 2 2" xfId="1409" xr:uid="{00000000-0005-0000-0000-00007C000000}"/>
    <cellStyle name="60% - Accent4 3 3 2 2 2" xfId="2853" xr:uid="{00000000-0005-0000-0000-00007C000000}"/>
    <cellStyle name="60% - Accent4 3 3 2 2 2 2" xfId="5823" xr:uid="{924A1EA0-040F-44C2-B303-EBA8E4108E15}"/>
    <cellStyle name="60% - Accent4 3 3 2 2 3" xfId="4379" xr:uid="{AE14C030-D628-4834-9D17-A33F17D477C3}"/>
    <cellStyle name="60% - Accent4 3 3 2 3" xfId="2131" xr:uid="{00000000-0005-0000-0000-00007C000000}"/>
    <cellStyle name="60% - Accent4 3 3 2 3 2" xfId="5101" xr:uid="{06CA266B-D3E3-45A7-B24C-E0F3C75CA37E}"/>
    <cellStyle name="60% - Accent4 3 3 2 4" xfId="3657" xr:uid="{C3284FD8-E6FF-48DE-A03F-7A9C254EC127}"/>
    <cellStyle name="60% - Accent4 3 3 3" xfId="1061" xr:uid="{00000000-0005-0000-0000-00007C000000}"/>
    <cellStyle name="60% - Accent4 3 3 3 2" xfId="2505" xr:uid="{00000000-0005-0000-0000-00007C000000}"/>
    <cellStyle name="60% - Accent4 3 3 3 2 2" xfId="5475" xr:uid="{9F54282B-9CA2-4BDE-AED7-887F0CCA7761}"/>
    <cellStyle name="60% - Accent4 3 3 3 3" xfId="4031" xr:uid="{D9EA6765-B8C8-4358-9FD2-5F8975EE4836}"/>
    <cellStyle name="60% - Accent4 3 3 4" xfId="1783" xr:uid="{00000000-0005-0000-0000-00007C000000}"/>
    <cellStyle name="60% - Accent4 3 3 4 2" xfId="4753" xr:uid="{D8271A81-ED7E-4EB7-BF35-3F697084C7DB}"/>
    <cellStyle name="60% - Accent4 3 3 5" xfId="3309" xr:uid="{7A3689A3-25FB-4589-A4BD-EEA37C758AE4}"/>
    <cellStyle name="60% - Accent4 3 4" xfId="455" xr:uid="{00000000-0005-0000-0000-00007C000000}"/>
    <cellStyle name="60% - Accent4 3 4 2" xfId="1177" xr:uid="{00000000-0005-0000-0000-00007C000000}"/>
    <cellStyle name="60% - Accent4 3 4 2 2" xfId="2621" xr:uid="{00000000-0005-0000-0000-00007C000000}"/>
    <cellStyle name="60% - Accent4 3 4 2 2 2" xfId="5591" xr:uid="{7007AFE0-C5A7-463B-A4B7-A2579FA18765}"/>
    <cellStyle name="60% - Accent4 3 4 2 3" xfId="4147" xr:uid="{3E087D77-53DB-430D-A329-3F1F095FDCB9}"/>
    <cellStyle name="60% - Accent4 3 4 3" xfId="1899" xr:uid="{00000000-0005-0000-0000-00007C000000}"/>
    <cellStyle name="60% - Accent4 3 4 3 2" xfId="4869" xr:uid="{88BB02D1-2F2D-4B14-96DD-E2395235C58D}"/>
    <cellStyle name="60% - Accent4 3 4 4" xfId="3425" xr:uid="{7BCA0D44-47C0-4C91-BB72-FE7468D094E2}"/>
    <cellStyle name="60% - Accent4 3 5" xfId="829" xr:uid="{00000000-0005-0000-0000-00007C000000}"/>
    <cellStyle name="60% - Accent4 3 5 2" xfId="2273" xr:uid="{00000000-0005-0000-0000-00007C000000}"/>
    <cellStyle name="60% - Accent4 3 5 2 2" xfId="5243" xr:uid="{F018A0F2-D300-452B-A9CC-A6994373A014}"/>
    <cellStyle name="60% - Accent4 3 5 3" xfId="3799" xr:uid="{35D5C80B-FA45-4DCC-A52A-0F5E17679438}"/>
    <cellStyle name="60% - Accent4 3 6" xfId="1551" xr:uid="{00000000-0005-0000-0000-00007C000000}"/>
    <cellStyle name="60% - Accent4 3 6 2" xfId="4521" xr:uid="{830C4D7A-D56C-4FBB-9C6D-B8BB0BB1539E}"/>
    <cellStyle name="60% - Accent4 3 7" xfId="3077" xr:uid="{C2E6A072-2247-4D1E-AE5F-E4AB25550C9D}"/>
    <cellStyle name="60% - Accent4 4" xfId="165" xr:uid="{00000000-0005-0000-0000-0000D4000000}"/>
    <cellStyle name="60% - Accent4 4 2" xfId="513" xr:uid="{00000000-0005-0000-0000-0000D4000000}"/>
    <cellStyle name="60% - Accent4 4 2 2" xfId="1235" xr:uid="{00000000-0005-0000-0000-0000D4000000}"/>
    <cellStyle name="60% - Accent4 4 2 2 2" xfId="2679" xr:uid="{00000000-0005-0000-0000-0000D4000000}"/>
    <cellStyle name="60% - Accent4 4 2 2 2 2" xfId="5649" xr:uid="{A2FA3CBE-5542-4A04-A863-25140AA8753B}"/>
    <cellStyle name="60% - Accent4 4 2 2 3" xfId="4205" xr:uid="{30FC1A81-5C58-4B5B-8B5F-6FD2BF43D36D}"/>
    <cellStyle name="60% - Accent4 4 2 3" xfId="1957" xr:uid="{00000000-0005-0000-0000-0000D4000000}"/>
    <cellStyle name="60% - Accent4 4 2 3 2" xfId="4927" xr:uid="{C6A4DD93-36B7-41DA-B16D-4BF63B740BBB}"/>
    <cellStyle name="60% - Accent4 4 2 4" xfId="3483" xr:uid="{7DAF106C-12BE-4705-9404-523D7C3E4567}"/>
    <cellStyle name="60% - Accent4 4 3" xfId="887" xr:uid="{00000000-0005-0000-0000-0000D4000000}"/>
    <cellStyle name="60% - Accent4 4 3 2" xfId="2331" xr:uid="{00000000-0005-0000-0000-0000D4000000}"/>
    <cellStyle name="60% - Accent4 4 3 2 2" xfId="5301" xr:uid="{EA03CD77-A2EA-4F70-995C-EDC3443EAE3B}"/>
    <cellStyle name="60% - Accent4 4 3 3" xfId="3857" xr:uid="{2FDD2FBF-6D5C-4A16-AAFF-95B7C060772E}"/>
    <cellStyle name="60% - Accent4 4 4" xfId="1609" xr:uid="{00000000-0005-0000-0000-0000D4000000}"/>
    <cellStyle name="60% - Accent4 4 4 2" xfId="4579" xr:uid="{37F0878E-5FE6-436B-BD13-C6CC4C87B7D9}"/>
    <cellStyle name="60% - Accent4 4 5" xfId="3135" xr:uid="{F17E44BB-C7B1-4516-8E46-1EFDC17342E4}"/>
    <cellStyle name="60% - Accent4 5" xfId="281" xr:uid="{00000000-0005-0000-0000-000048010000}"/>
    <cellStyle name="60% - Accent4 5 2" xfId="629" xr:uid="{00000000-0005-0000-0000-000048010000}"/>
    <cellStyle name="60% - Accent4 5 2 2" xfId="1351" xr:uid="{00000000-0005-0000-0000-000048010000}"/>
    <cellStyle name="60% - Accent4 5 2 2 2" xfId="2795" xr:uid="{00000000-0005-0000-0000-000048010000}"/>
    <cellStyle name="60% - Accent4 5 2 2 2 2" xfId="5765" xr:uid="{79CA0B79-97E6-455C-B494-9A3094A1A467}"/>
    <cellStyle name="60% - Accent4 5 2 2 3" xfId="4321" xr:uid="{2C0E69A6-5686-440E-94A8-2BD987D03EBA}"/>
    <cellStyle name="60% - Accent4 5 2 3" xfId="2073" xr:uid="{00000000-0005-0000-0000-000048010000}"/>
    <cellStyle name="60% - Accent4 5 2 3 2" xfId="5043" xr:uid="{2EFD7017-D10C-4716-BDF6-FAEDF492316F}"/>
    <cellStyle name="60% - Accent4 5 2 4" xfId="3599" xr:uid="{26556E58-384A-44C1-8E3F-C3571E0E8381}"/>
    <cellStyle name="60% - Accent4 5 3" xfId="1003" xr:uid="{00000000-0005-0000-0000-000048010000}"/>
    <cellStyle name="60% - Accent4 5 3 2" xfId="2447" xr:uid="{00000000-0005-0000-0000-000048010000}"/>
    <cellStyle name="60% - Accent4 5 3 2 2" xfId="5417" xr:uid="{53694288-3903-4AD2-8E3D-48F43E9DC747}"/>
    <cellStyle name="60% - Accent4 5 3 3" xfId="3973" xr:uid="{5D5D295A-8A47-40FC-A8DF-84CAC4B30B14}"/>
    <cellStyle name="60% - Accent4 5 4" xfId="1725" xr:uid="{00000000-0005-0000-0000-000048010000}"/>
    <cellStyle name="60% - Accent4 5 4 2" xfId="4695" xr:uid="{DBA58D8F-16CF-49CB-8090-2BA69CBF673D}"/>
    <cellStyle name="60% - Accent4 5 5" xfId="3251" xr:uid="{3FA5F29B-48A0-4298-9EB2-D2F4B1F9CE53}"/>
    <cellStyle name="60% - Accent4 6" xfId="397" xr:uid="{00000000-0005-0000-0000-000036020000}"/>
    <cellStyle name="60% - Accent4 6 2" xfId="1119" xr:uid="{00000000-0005-0000-0000-000036020000}"/>
    <cellStyle name="60% - Accent4 6 2 2" xfId="2563" xr:uid="{00000000-0005-0000-0000-000036020000}"/>
    <cellStyle name="60% - Accent4 6 2 2 2" xfId="5533" xr:uid="{21198611-533B-4F3A-B86F-2A22DE650DD4}"/>
    <cellStyle name="60% - Accent4 6 2 3" xfId="4089" xr:uid="{0FB27E8D-17C3-472A-8358-312DE37CD048}"/>
    <cellStyle name="60% - Accent4 6 3" xfId="1841" xr:uid="{00000000-0005-0000-0000-000036020000}"/>
    <cellStyle name="60% - Accent4 6 3 2" xfId="4811" xr:uid="{6A6B7362-4824-45A0-96DA-948506B53927}"/>
    <cellStyle name="60% - Accent4 6 4" xfId="3367" xr:uid="{E4CF681C-89C2-42F9-B845-6181179A1AE4}"/>
    <cellStyle name="60% - Accent4 7" xfId="747" xr:uid="{00000000-0005-0000-0000-0000EB020000}"/>
    <cellStyle name="60% - Accent4 7 2" xfId="1469" xr:uid="{00000000-0005-0000-0000-0000EB020000}"/>
    <cellStyle name="60% - Accent4 7 2 2" xfId="2913" xr:uid="{00000000-0005-0000-0000-0000EB020000}"/>
    <cellStyle name="60% - Accent4 7 2 2 2" xfId="5883" xr:uid="{AC6398AC-87E0-406D-B20E-40593E94B9F2}"/>
    <cellStyle name="60% - Accent4 7 2 3" xfId="4439" xr:uid="{33A8825D-3E72-4E5B-9604-10A77050447F}"/>
    <cellStyle name="60% - Accent4 7 3" xfId="2191" xr:uid="{00000000-0005-0000-0000-0000EB020000}"/>
    <cellStyle name="60% - Accent4 7 3 2" xfId="5161" xr:uid="{DE5F9D2F-1BD2-472A-A9BF-6E4A93CDDA5F}"/>
    <cellStyle name="60% - Accent4 7 4" xfId="3717" xr:uid="{91C9DBC1-F1B9-4588-A467-602AFB394809}"/>
    <cellStyle name="60% - Accent4 8" xfId="771" xr:uid="{00000000-0005-0000-0000-00006F040000}"/>
    <cellStyle name="60% - Accent4 8 2" xfId="2215" xr:uid="{00000000-0005-0000-0000-00006F040000}"/>
    <cellStyle name="60% - Accent4 8 2 2" xfId="5185" xr:uid="{39FA454E-E901-4EAD-A469-9B5AD9742D32}"/>
    <cellStyle name="60% - Accent4 8 3" xfId="3741" xr:uid="{CC67E0D7-51F2-4439-A9EB-D4E8266D0D5F}"/>
    <cellStyle name="60% - Accent4 9" xfId="1493" xr:uid="{00000000-0005-0000-0000-0000B6080000}"/>
    <cellStyle name="60% - Accent4 9 2" xfId="4463" xr:uid="{99E4C17F-7F9B-4DEB-8F65-2FB9DC8DF3A7}"/>
    <cellStyle name="60% - Accent5" xfId="51" builtinId="48" customBuiltin="1"/>
    <cellStyle name="60% - Accent5 10" xfId="2940" xr:uid="{00000000-0005-0000-0000-00007E0B0000}"/>
    <cellStyle name="60% - Accent5 10 2" xfId="5910" xr:uid="{5DE4F314-57B1-40EC-A2FE-53D3B7230D03}"/>
    <cellStyle name="60% - Accent5 11" xfId="2973" xr:uid="{25FFA061-F55F-4210-92BA-4CA5C53411C0}"/>
    <cellStyle name="60% - Accent5 11 2" xfId="5943" xr:uid="{5E1B8B6C-65F2-432F-BD17-B94536B03132}"/>
    <cellStyle name="60% - Accent5 12" xfId="2994" xr:uid="{F1BE32F2-B4D0-42AB-9EA5-FCA5CC321F76}"/>
    <cellStyle name="60% - Accent5 12 2" xfId="5964" xr:uid="{0A45A8BB-D7D8-4FB9-AA7D-1F8AE9799A49}"/>
    <cellStyle name="60% - Accent5 13" xfId="3021" xr:uid="{223963AD-03FD-40D5-81F0-9295781A8807}"/>
    <cellStyle name="60% - Accent5 14" xfId="5987" xr:uid="{15854461-4EBB-4CC5-9118-5ADD25D00A35}"/>
    <cellStyle name="60% - Accent5 15" xfId="6008" xr:uid="{211A1B55-CB1C-4AED-8A75-4D8DEDA40378}"/>
    <cellStyle name="60% - Accent5 2" xfId="83" xr:uid="{00000000-0005-0000-0000-000053000000}"/>
    <cellStyle name="60% - Accent5 2 2" xfId="141" xr:uid="{00000000-0005-0000-0000-000053000000}"/>
    <cellStyle name="60% - Accent5 2 2 2" xfId="257" xr:uid="{00000000-0005-0000-0000-000053000000}"/>
    <cellStyle name="60% - Accent5 2 2 2 2" xfId="605" xr:uid="{00000000-0005-0000-0000-000053000000}"/>
    <cellStyle name="60% - Accent5 2 2 2 2 2" xfId="1327" xr:uid="{00000000-0005-0000-0000-000053000000}"/>
    <cellStyle name="60% - Accent5 2 2 2 2 2 2" xfId="2771" xr:uid="{00000000-0005-0000-0000-000053000000}"/>
    <cellStyle name="60% - Accent5 2 2 2 2 2 2 2" xfId="5741" xr:uid="{A2C0F51C-163B-4939-B1EB-B76073076E44}"/>
    <cellStyle name="60% - Accent5 2 2 2 2 2 3" xfId="4297" xr:uid="{D71520D0-BDCC-4BBF-B9A8-0396D9C7183E}"/>
    <cellStyle name="60% - Accent5 2 2 2 2 3" xfId="2049" xr:uid="{00000000-0005-0000-0000-000053000000}"/>
    <cellStyle name="60% - Accent5 2 2 2 2 3 2" xfId="5019" xr:uid="{46A73ADC-6A96-49F3-9B4E-84FCCC7DAB49}"/>
    <cellStyle name="60% - Accent5 2 2 2 2 4" xfId="3575" xr:uid="{8406BA4F-A20F-4EFC-94C3-C4C87A0870B7}"/>
    <cellStyle name="60% - Accent5 2 2 2 3" xfId="979" xr:uid="{00000000-0005-0000-0000-000053000000}"/>
    <cellStyle name="60% - Accent5 2 2 2 3 2" xfId="2423" xr:uid="{00000000-0005-0000-0000-000053000000}"/>
    <cellStyle name="60% - Accent5 2 2 2 3 2 2" xfId="5393" xr:uid="{5C68EA12-5043-44E3-B4B0-71E1B3539165}"/>
    <cellStyle name="60% - Accent5 2 2 2 3 3" xfId="3949" xr:uid="{AA954B2C-5EFD-49BE-B453-AAC7403F3722}"/>
    <cellStyle name="60% - Accent5 2 2 2 4" xfId="1701" xr:uid="{00000000-0005-0000-0000-000053000000}"/>
    <cellStyle name="60% - Accent5 2 2 2 4 2" xfId="4671" xr:uid="{20CE3DBE-F39C-4937-B92A-EECEA0151209}"/>
    <cellStyle name="60% - Accent5 2 2 2 5" xfId="3227" xr:uid="{5D945378-A700-41C4-9091-FC4278EC67A8}"/>
    <cellStyle name="60% - Accent5 2 2 3" xfId="373" xr:uid="{00000000-0005-0000-0000-000053000000}"/>
    <cellStyle name="60% - Accent5 2 2 3 2" xfId="721" xr:uid="{00000000-0005-0000-0000-000053000000}"/>
    <cellStyle name="60% - Accent5 2 2 3 2 2" xfId="1443" xr:uid="{00000000-0005-0000-0000-000053000000}"/>
    <cellStyle name="60% - Accent5 2 2 3 2 2 2" xfId="2887" xr:uid="{00000000-0005-0000-0000-000053000000}"/>
    <cellStyle name="60% - Accent5 2 2 3 2 2 2 2" xfId="5857" xr:uid="{B46F1943-D89A-4CE3-8A57-D86E7ED3F6A4}"/>
    <cellStyle name="60% - Accent5 2 2 3 2 2 3" xfId="4413" xr:uid="{E2F3D081-233F-4357-92ED-4844B32479AA}"/>
    <cellStyle name="60% - Accent5 2 2 3 2 3" xfId="2165" xr:uid="{00000000-0005-0000-0000-000053000000}"/>
    <cellStyle name="60% - Accent5 2 2 3 2 3 2" xfId="5135" xr:uid="{20695C8D-14FC-47EE-949E-B9C5974A2A9B}"/>
    <cellStyle name="60% - Accent5 2 2 3 2 4" xfId="3691" xr:uid="{9992167F-60E4-4402-AAE7-83565737BB18}"/>
    <cellStyle name="60% - Accent5 2 2 3 3" xfId="1095" xr:uid="{00000000-0005-0000-0000-000053000000}"/>
    <cellStyle name="60% - Accent5 2 2 3 3 2" xfId="2539" xr:uid="{00000000-0005-0000-0000-000053000000}"/>
    <cellStyle name="60% - Accent5 2 2 3 3 2 2" xfId="5509" xr:uid="{51E6A2A5-3660-4DBA-863F-909CF4528333}"/>
    <cellStyle name="60% - Accent5 2 2 3 3 3" xfId="4065" xr:uid="{0AB925CB-7349-4C07-9BA6-9ABE4267DC7D}"/>
    <cellStyle name="60% - Accent5 2 2 3 4" xfId="1817" xr:uid="{00000000-0005-0000-0000-000053000000}"/>
    <cellStyle name="60% - Accent5 2 2 3 4 2" xfId="4787" xr:uid="{F05B2465-0095-410F-BF0F-4374AED95CC1}"/>
    <cellStyle name="60% - Accent5 2 2 3 5" xfId="3343" xr:uid="{A34F664F-3937-47B8-B4B3-DC6DC7E352BA}"/>
    <cellStyle name="60% - Accent5 2 2 4" xfId="489" xr:uid="{00000000-0005-0000-0000-000053000000}"/>
    <cellStyle name="60% - Accent5 2 2 4 2" xfId="1211" xr:uid="{00000000-0005-0000-0000-000053000000}"/>
    <cellStyle name="60% - Accent5 2 2 4 2 2" xfId="2655" xr:uid="{00000000-0005-0000-0000-000053000000}"/>
    <cellStyle name="60% - Accent5 2 2 4 2 2 2" xfId="5625" xr:uid="{4CB6CE10-B2D7-4564-8E55-0BA140C52880}"/>
    <cellStyle name="60% - Accent5 2 2 4 2 3" xfId="4181" xr:uid="{F8574432-E446-481C-BA4B-01BE1F181C2A}"/>
    <cellStyle name="60% - Accent5 2 2 4 3" xfId="1933" xr:uid="{00000000-0005-0000-0000-000053000000}"/>
    <cellStyle name="60% - Accent5 2 2 4 3 2" xfId="4903" xr:uid="{319C1F2F-09D4-4608-A7F2-A2DEA9A12B36}"/>
    <cellStyle name="60% - Accent5 2 2 4 4" xfId="3459" xr:uid="{5A7D5ADB-C4A7-4DBF-AAB9-CDEC3D22CDA6}"/>
    <cellStyle name="60% - Accent5 2 2 5" xfId="863" xr:uid="{00000000-0005-0000-0000-000053000000}"/>
    <cellStyle name="60% - Accent5 2 2 5 2" xfId="2307" xr:uid="{00000000-0005-0000-0000-000053000000}"/>
    <cellStyle name="60% - Accent5 2 2 5 2 2" xfId="5277" xr:uid="{CE4D3C73-52D3-4A5E-8524-C73615F91F5F}"/>
    <cellStyle name="60% - Accent5 2 2 5 3" xfId="3833" xr:uid="{0CC1BCA3-D93D-4CF5-AFD7-F81DCCC29FF6}"/>
    <cellStyle name="60% - Accent5 2 2 6" xfId="1585" xr:uid="{00000000-0005-0000-0000-000053000000}"/>
    <cellStyle name="60% - Accent5 2 2 6 2" xfId="4555" xr:uid="{EF46B7D2-A1A7-4F63-BD39-090689C2F89B}"/>
    <cellStyle name="60% - Accent5 2 2 7" xfId="3111" xr:uid="{D9F93F91-C985-4079-88AC-88400A7A6687}"/>
    <cellStyle name="60% - Accent5 2 3" xfId="199" xr:uid="{00000000-0005-0000-0000-000053000000}"/>
    <cellStyle name="60% - Accent5 2 3 2" xfId="547" xr:uid="{00000000-0005-0000-0000-000053000000}"/>
    <cellStyle name="60% - Accent5 2 3 2 2" xfId="1269" xr:uid="{00000000-0005-0000-0000-000053000000}"/>
    <cellStyle name="60% - Accent5 2 3 2 2 2" xfId="2713" xr:uid="{00000000-0005-0000-0000-000053000000}"/>
    <cellStyle name="60% - Accent5 2 3 2 2 2 2" xfId="5683" xr:uid="{5B794498-16C8-4C0E-994D-908F5D9AD2E9}"/>
    <cellStyle name="60% - Accent5 2 3 2 2 3" xfId="4239" xr:uid="{4C554BCC-12A7-48F7-9FBE-7B9FD704B4FF}"/>
    <cellStyle name="60% - Accent5 2 3 2 3" xfId="1991" xr:uid="{00000000-0005-0000-0000-000053000000}"/>
    <cellStyle name="60% - Accent5 2 3 2 3 2" xfId="4961" xr:uid="{F0CCEBCD-EDE2-4755-91A4-FAFFDB864642}"/>
    <cellStyle name="60% - Accent5 2 3 2 4" xfId="3517" xr:uid="{996A71BD-B4C8-4080-88B6-82E3AB928340}"/>
    <cellStyle name="60% - Accent5 2 3 3" xfId="921" xr:uid="{00000000-0005-0000-0000-000053000000}"/>
    <cellStyle name="60% - Accent5 2 3 3 2" xfId="2365" xr:uid="{00000000-0005-0000-0000-000053000000}"/>
    <cellStyle name="60% - Accent5 2 3 3 2 2" xfId="5335" xr:uid="{0983E636-4F8C-4E78-BB44-7643756949BF}"/>
    <cellStyle name="60% - Accent5 2 3 3 3" xfId="3891" xr:uid="{33032C91-A83F-47D0-BFB8-F5FFCFB72DB0}"/>
    <cellStyle name="60% - Accent5 2 3 4" xfId="1643" xr:uid="{00000000-0005-0000-0000-000053000000}"/>
    <cellStyle name="60% - Accent5 2 3 4 2" xfId="4613" xr:uid="{4ADD7047-A4DE-41A2-B86F-421E4D1794CF}"/>
    <cellStyle name="60% - Accent5 2 3 5" xfId="3169" xr:uid="{0C57DDD8-F388-4F9C-867C-617D1EE119F0}"/>
    <cellStyle name="60% - Accent5 2 4" xfId="315" xr:uid="{00000000-0005-0000-0000-000053000000}"/>
    <cellStyle name="60% - Accent5 2 4 2" xfId="663" xr:uid="{00000000-0005-0000-0000-000053000000}"/>
    <cellStyle name="60% - Accent5 2 4 2 2" xfId="1385" xr:uid="{00000000-0005-0000-0000-000053000000}"/>
    <cellStyle name="60% - Accent5 2 4 2 2 2" xfId="2829" xr:uid="{00000000-0005-0000-0000-000053000000}"/>
    <cellStyle name="60% - Accent5 2 4 2 2 2 2" xfId="5799" xr:uid="{6A597259-7B83-4F82-BA02-C3BA9A1A677B}"/>
    <cellStyle name="60% - Accent5 2 4 2 2 3" xfId="4355" xr:uid="{BBBD4611-3229-4761-AA7C-74968FC6755E}"/>
    <cellStyle name="60% - Accent5 2 4 2 3" xfId="2107" xr:uid="{00000000-0005-0000-0000-000053000000}"/>
    <cellStyle name="60% - Accent5 2 4 2 3 2" xfId="5077" xr:uid="{8B11C512-2E1A-414A-8B56-4AC94053F77B}"/>
    <cellStyle name="60% - Accent5 2 4 2 4" xfId="3633" xr:uid="{28A286D9-F419-4829-86E3-046FBA8393D6}"/>
    <cellStyle name="60% - Accent5 2 4 3" xfId="1037" xr:uid="{00000000-0005-0000-0000-000053000000}"/>
    <cellStyle name="60% - Accent5 2 4 3 2" xfId="2481" xr:uid="{00000000-0005-0000-0000-000053000000}"/>
    <cellStyle name="60% - Accent5 2 4 3 2 2" xfId="5451" xr:uid="{7712AB2A-E6FA-4862-853B-B4D64F24D0BC}"/>
    <cellStyle name="60% - Accent5 2 4 3 3" xfId="4007" xr:uid="{E5A54534-4633-48EC-A70E-FD684BFC3B9C}"/>
    <cellStyle name="60% - Accent5 2 4 4" xfId="1759" xr:uid="{00000000-0005-0000-0000-000053000000}"/>
    <cellStyle name="60% - Accent5 2 4 4 2" xfId="4729" xr:uid="{42CA4219-182B-44EB-B5D9-003C421DCCEC}"/>
    <cellStyle name="60% - Accent5 2 4 5" xfId="3285" xr:uid="{EF9547C3-FD61-4743-81EC-83885C3F5E51}"/>
    <cellStyle name="60% - Accent5 2 5" xfId="431" xr:uid="{00000000-0005-0000-0000-000053000000}"/>
    <cellStyle name="60% - Accent5 2 5 2" xfId="1153" xr:uid="{00000000-0005-0000-0000-000053000000}"/>
    <cellStyle name="60% - Accent5 2 5 2 2" xfId="2597" xr:uid="{00000000-0005-0000-0000-000053000000}"/>
    <cellStyle name="60% - Accent5 2 5 2 2 2" xfId="5567" xr:uid="{80C524CC-6D10-4A42-9996-5830E1442E9F}"/>
    <cellStyle name="60% - Accent5 2 5 2 3" xfId="4123" xr:uid="{631E2A27-9897-4255-AF0B-7979D9756DA4}"/>
    <cellStyle name="60% - Accent5 2 5 3" xfId="1875" xr:uid="{00000000-0005-0000-0000-000053000000}"/>
    <cellStyle name="60% - Accent5 2 5 3 2" xfId="4845" xr:uid="{843F7812-B569-48A4-81DA-B314421D87ED}"/>
    <cellStyle name="60% - Accent5 2 5 4" xfId="3401" xr:uid="{650644D9-C7BB-42D7-9BC1-26F00894DCA6}"/>
    <cellStyle name="60% - Accent5 2 6" xfId="805" xr:uid="{00000000-0005-0000-0000-000053000000}"/>
    <cellStyle name="60% - Accent5 2 6 2" xfId="2249" xr:uid="{00000000-0005-0000-0000-000053000000}"/>
    <cellStyle name="60% - Accent5 2 6 2 2" xfId="5219" xr:uid="{C8A87C2D-F9CB-4CDC-953E-BE07BFAFCE6E}"/>
    <cellStyle name="60% - Accent5 2 6 3" xfId="3775" xr:uid="{275E6F4A-F291-4DD3-A14F-201E950D5557}"/>
    <cellStyle name="60% - Accent5 2 7" xfId="1527" xr:uid="{00000000-0005-0000-0000-000053000000}"/>
    <cellStyle name="60% - Accent5 2 7 2" xfId="4497" xr:uid="{621558AC-EFE5-42CA-8665-02A798FDD327}"/>
    <cellStyle name="60% - Accent5 2 8" xfId="3053" xr:uid="{EDFE1B81-527D-4D91-B4B4-AB9AECA71DD2}"/>
    <cellStyle name="60% - Accent5 3" xfId="110" xr:uid="{00000000-0005-0000-0000-00007E000000}"/>
    <cellStyle name="60% - Accent5 3 2" xfId="226" xr:uid="{00000000-0005-0000-0000-00007E000000}"/>
    <cellStyle name="60% - Accent5 3 2 2" xfId="574" xr:uid="{00000000-0005-0000-0000-00007E000000}"/>
    <cellStyle name="60% - Accent5 3 2 2 2" xfId="1296" xr:uid="{00000000-0005-0000-0000-00007E000000}"/>
    <cellStyle name="60% - Accent5 3 2 2 2 2" xfId="2740" xr:uid="{00000000-0005-0000-0000-00007E000000}"/>
    <cellStyle name="60% - Accent5 3 2 2 2 2 2" xfId="5710" xr:uid="{27A17ABB-6A0E-40B1-8D34-8838B71680C7}"/>
    <cellStyle name="60% - Accent5 3 2 2 2 3" xfId="4266" xr:uid="{75C97135-79FD-4BCE-8465-169C7C7E5BDF}"/>
    <cellStyle name="60% - Accent5 3 2 2 3" xfId="2018" xr:uid="{00000000-0005-0000-0000-00007E000000}"/>
    <cellStyle name="60% - Accent5 3 2 2 3 2" xfId="4988" xr:uid="{D7F1521A-3C28-4810-970D-D83DFFCF0176}"/>
    <cellStyle name="60% - Accent5 3 2 2 4" xfId="3544" xr:uid="{526A38CC-04B5-4A7C-B9B1-FE708B47C0D6}"/>
    <cellStyle name="60% - Accent5 3 2 3" xfId="948" xr:uid="{00000000-0005-0000-0000-00007E000000}"/>
    <cellStyle name="60% - Accent5 3 2 3 2" xfId="2392" xr:uid="{00000000-0005-0000-0000-00007E000000}"/>
    <cellStyle name="60% - Accent5 3 2 3 2 2" xfId="5362" xr:uid="{5A4E8EC2-D971-4493-97C4-868E57019DA6}"/>
    <cellStyle name="60% - Accent5 3 2 3 3" xfId="3918" xr:uid="{0761AB77-4BB1-425C-B62A-7421B4E23B49}"/>
    <cellStyle name="60% - Accent5 3 2 4" xfId="1670" xr:uid="{00000000-0005-0000-0000-00007E000000}"/>
    <cellStyle name="60% - Accent5 3 2 4 2" xfId="4640" xr:uid="{AE2EF992-63A9-47E6-B26E-4DBF97128B7C}"/>
    <cellStyle name="60% - Accent5 3 2 5" xfId="3196" xr:uid="{E5286D1F-6D3D-4650-A79D-74751F35FC37}"/>
    <cellStyle name="60% - Accent5 3 3" xfId="342" xr:uid="{00000000-0005-0000-0000-00007E000000}"/>
    <cellStyle name="60% - Accent5 3 3 2" xfId="690" xr:uid="{00000000-0005-0000-0000-00007E000000}"/>
    <cellStyle name="60% - Accent5 3 3 2 2" xfId="1412" xr:uid="{00000000-0005-0000-0000-00007E000000}"/>
    <cellStyle name="60% - Accent5 3 3 2 2 2" xfId="2856" xr:uid="{00000000-0005-0000-0000-00007E000000}"/>
    <cellStyle name="60% - Accent5 3 3 2 2 2 2" xfId="5826" xr:uid="{C911A6A5-4E87-4E21-A7FF-F25312B79753}"/>
    <cellStyle name="60% - Accent5 3 3 2 2 3" xfId="4382" xr:uid="{FCC074E4-6DD1-4759-AD94-E0336995E5A9}"/>
    <cellStyle name="60% - Accent5 3 3 2 3" xfId="2134" xr:uid="{00000000-0005-0000-0000-00007E000000}"/>
    <cellStyle name="60% - Accent5 3 3 2 3 2" xfId="5104" xr:uid="{75660BBA-A1CE-4F0D-BF92-6E2C26A7F3B1}"/>
    <cellStyle name="60% - Accent5 3 3 2 4" xfId="3660" xr:uid="{2C7A32B5-B0D5-4022-8DCC-1BDE7FF3DAAF}"/>
    <cellStyle name="60% - Accent5 3 3 3" xfId="1064" xr:uid="{00000000-0005-0000-0000-00007E000000}"/>
    <cellStyle name="60% - Accent5 3 3 3 2" xfId="2508" xr:uid="{00000000-0005-0000-0000-00007E000000}"/>
    <cellStyle name="60% - Accent5 3 3 3 2 2" xfId="5478" xr:uid="{FDE080EF-3F53-4408-B1D4-CDE137DFD187}"/>
    <cellStyle name="60% - Accent5 3 3 3 3" xfId="4034" xr:uid="{AED91770-AC21-4E20-AE31-F7EFD6F41D70}"/>
    <cellStyle name="60% - Accent5 3 3 4" xfId="1786" xr:uid="{00000000-0005-0000-0000-00007E000000}"/>
    <cellStyle name="60% - Accent5 3 3 4 2" xfId="4756" xr:uid="{2E85E08F-2003-457A-9DE5-779EE755ECA2}"/>
    <cellStyle name="60% - Accent5 3 3 5" xfId="3312" xr:uid="{D4BFE31C-8947-4CC2-91EA-C4DF0EE3C19B}"/>
    <cellStyle name="60% - Accent5 3 4" xfId="458" xr:uid="{00000000-0005-0000-0000-00007E000000}"/>
    <cellStyle name="60% - Accent5 3 4 2" xfId="1180" xr:uid="{00000000-0005-0000-0000-00007E000000}"/>
    <cellStyle name="60% - Accent5 3 4 2 2" xfId="2624" xr:uid="{00000000-0005-0000-0000-00007E000000}"/>
    <cellStyle name="60% - Accent5 3 4 2 2 2" xfId="5594" xr:uid="{7345ADBE-A891-4569-9C79-99B611615D77}"/>
    <cellStyle name="60% - Accent5 3 4 2 3" xfId="4150" xr:uid="{2C17E1D8-8CFB-48B7-94A4-049A6BB64124}"/>
    <cellStyle name="60% - Accent5 3 4 3" xfId="1902" xr:uid="{00000000-0005-0000-0000-00007E000000}"/>
    <cellStyle name="60% - Accent5 3 4 3 2" xfId="4872" xr:uid="{282747FC-5AB1-424D-B118-BB30AE998A08}"/>
    <cellStyle name="60% - Accent5 3 4 4" xfId="3428" xr:uid="{1CBFCEB5-5CFF-44DF-9FB5-22E70F79E705}"/>
    <cellStyle name="60% - Accent5 3 5" xfId="832" xr:uid="{00000000-0005-0000-0000-00007E000000}"/>
    <cellStyle name="60% - Accent5 3 5 2" xfId="2276" xr:uid="{00000000-0005-0000-0000-00007E000000}"/>
    <cellStyle name="60% - Accent5 3 5 2 2" xfId="5246" xr:uid="{45EC7F4D-21A7-433C-9C97-51BC58B12177}"/>
    <cellStyle name="60% - Accent5 3 5 3" xfId="3802" xr:uid="{A048D030-26D9-4D05-9862-666035D81B4C}"/>
    <cellStyle name="60% - Accent5 3 6" xfId="1554" xr:uid="{00000000-0005-0000-0000-00007E000000}"/>
    <cellStyle name="60% - Accent5 3 6 2" xfId="4524" xr:uid="{742E9CC5-44B1-4EDB-B8DF-F8C9E269417D}"/>
    <cellStyle name="60% - Accent5 3 7" xfId="3080" xr:uid="{A2CB0FFB-B252-410B-AF64-B1575A682507}"/>
    <cellStyle name="60% - Accent5 4" xfId="168" xr:uid="{00000000-0005-0000-0000-0000D8000000}"/>
    <cellStyle name="60% - Accent5 4 2" xfId="516" xr:uid="{00000000-0005-0000-0000-0000D8000000}"/>
    <cellStyle name="60% - Accent5 4 2 2" xfId="1238" xr:uid="{00000000-0005-0000-0000-0000D8000000}"/>
    <cellStyle name="60% - Accent5 4 2 2 2" xfId="2682" xr:uid="{00000000-0005-0000-0000-0000D8000000}"/>
    <cellStyle name="60% - Accent5 4 2 2 2 2" xfId="5652" xr:uid="{8A5B3BFF-88CB-414D-AAEC-86A2A27CF85B}"/>
    <cellStyle name="60% - Accent5 4 2 2 3" xfId="4208" xr:uid="{7B40ACBB-77DB-4F9D-830B-82640DB8332F}"/>
    <cellStyle name="60% - Accent5 4 2 3" xfId="1960" xr:uid="{00000000-0005-0000-0000-0000D8000000}"/>
    <cellStyle name="60% - Accent5 4 2 3 2" xfId="4930" xr:uid="{E89DF728-5E63-49E1-AB71-AE216042B88C}"/>
    <cellStyle name="60% - Accent5 4 2 4" xfId="3486" xr:uid="{A35024E0-7618-4C6F-AD83-6E333571E64E}"/>
    <cellStyle name="60% - Accent5 4 3" xfId="890" xr:uid="{00000000-0005-0000-0000-0000D8000000}"/>
    <cellStyle name="60% - Accent5 4 3 2" xfId="2334" xr:uid="{00000000-0005-0000-0000-0000D8000000}"/>
    <cellStyle name="60% - Accent5 4 3 2 2" xfId="5304" xr:uid="{372552DC-97C3-419D-A775-1CD9C5A7794B}"/>
    <cellStyle name="60% - Accent5 4 3 3" xfId="3860" xr:uid="{52B040EE-D151-43FE-AE4F-740157829680}"/>
    <cellStyle name="60% - Accent5 4 4" xfId="1612" xr:uid="{00000000-0005-0000-0000-0000D8000000}"/>
    <cellStyle name="60% - Accent5 4 4 2" xfId="4582" xr:uid="{87B05C27-A732-40FE-87E5-B722CFA65B73}"/>
    <cellStyle name="60% - Accent5 4 5" xfId="3138" xr:uid="{DF167474-4CB1-4E48-A516-C138E6F74A81}"/>
    <cellStyle name="60% - Accent5 5" xfId="284" xr:uid="{00000000-0005-0000-0000-00004C010000}"/>
    <cellStyle name="60% - Accent5 5 2" xfId="632" xr:uid="{00000000-0005-0000-0000-00004C010000}"/>
    <cellStyle name="60% - Accent5 5 2 2" xfId="1354" xr:uid="{00000000-0005-0000-0000-00004C010000}"/>
    <cellStyle name="60% - Accent5 5 2 2 2" xfId="2798" xr:uid="{00000000-0005-0000-0000-00004C010000}"/>
    <cellStyle name="60% - Accent5 5 2 2 2 2" xfId="5768" xr:uid="{EAA0AC5B-941E-409A-AC94-C7083CCD574A}"/>
    <cellStyle name="60% - Accent5 5 2 2 3" xfId="4324" xr:uid="{E1F66595-94D0-48E3-920F-05DE24084B7C}"/>
    <cellStyle name="60% - Accent5 5 2 3" xfId="2076" xr:uid="{00000000-0005-0000-0000-00004C010000}"/>
    <cellStyle name="60% - Accent5 5 2 3 2" xfId="5046" xr:uid="{8B28C740-B4D3-4B17-8DC5-AD50F6C6B585}"/>
    <cellStyle name="60% - Accent5 5 2 4" xfId="3602" xr:uid="{34490E34-09B0-4CC4-9FF0-83B667C3C136}"/>
    <cellStyle name="60% - Accent5 5 3" xfId="1006" xr:uid="{00000000-0005-0000-0000-00004C010000}"/>
    <cellStyle name="60% - Accent5 5 3 2" xfId="2450" xr:uid="{00000000-0005-0000-0000-00004C010000}"/>
    <cellStyle name="60% - Accent5 5 3 2 2" xfId="5420" xr:uid="{43E6B136-7A71-471E-BB93-5C6F5858EAC5}"/>
    <cellStyle name="60% - Accent5 5 3 3" xfId="3976" xr:uid="{DE12D23F-505D-4FE8-BF6B-1C61B1113EE8}"/>
    <cellStyle name="60% - Accent5 5 4" xfId="1728" xr:uid="{00000000-0005-0000-0000-00004C010000}"/>
    <cellStyle name="60% - Accent5 5 4 2" xfId="4698" xr:uid="{29795685-7FEA-4A96-B0F5-917675DE6AD8}"/>
    <cellStyle name="60% - Accent5 5 5" xfId="3254" xr:uid="{5C3A3DB2-3A0F-4296-BF4C-834016AF5258}"/>
    <cellStyle name="60% - Accent5 6" xfId="400" xr:uid="{00000000-0005-0000-0000-000042020000}"/>
    <cellStyle name="60% - Accent5 6 2" xfId="1122" xr:uid="{00000000-0005-0000-0000-000042020000}"/>
    <cellStyle name="60% - Accent5 6 2 2" xfId="2566" xr:uid="{00000000-0005-0000-0000-000042020000}"/>
    <cellStyle name="60% - Accent5 6 2 2 2" xfId="5536" xr:uid="{982C0C14-A9F1-4B77-87F0-82A3E88BF845}"/>
    <cellStyle name="60% - Accent5 6 2 3" xfId="4092" xr:uid="{E980E3F7-806B-4515-9BD5-85FEBBF9E2E4}"/>
    <cellStyle name="60% - Accent5 6 3" xfId="1844" xr:uid="{00000000-0005-0000-0000-000042020000}"/>
    <cellStyle name="60% - Accent5 6 3 2" xfId="4814" xr:uid="{52002BD6-DE96-42A1-B4CD-854BE92E0DF0}"/>
    <cellStyle name="60% - Accent5 6 4" xfId="3370" xr:uid="{2A51032D-3F5D-49A0-83C6-18EC498C013B}"/>
    <cellStyle name="60% - Accent5 7" xfId="750" xr:uid="{00000000-0005-0000-0000-0000EC020000}"/>
    <cellStyle name="60% - Accent5 7 2" xfId="1472" xr:uid="{00000000-0005-0000-0000-0000EC020000}"/>
    <cellStyle name="60% - Accent5 7 2 2" xfId="2916" xr:uid="{00000000-0005-0000-0000-0000EC020000}"/>
    <cellStyle name="60% - Accent5 7 2 2 2" xfId="5886" xr:uid="{9021C359-664A-4032-B9DB-6E30705D4A93}"/>
    <cellStyle name="60% - Accent5 7 2 3" xfId="4442" xr:uid="{9F8939B7-37D5-42CB-AFE6-D392CC94AF54}"/>
    <cellStyle name="60% - Accent5 7 3" xfId="2194" xr:uid="{00000000-0005-0000-0000-0000EC020000}"/>
    <cellStyle name="60% - Accent5 7 3 2" xfId="5164" xr:uid="{864EEB41-D8C4-413A-B195-EC1CAD50927B}"/>
    <cellStyle name="60% - Accent5 7 4" xfId="3720" xr:uid="{9390DFEE-D053-4F8C-B1D1-BCAAB908DFDA}"/>
    <cellStyle name="60% - Accent5 8" xfId="774" xr:uid="{00000000-0005-0000-0000-000088040000}"/>
    <cellStyle name="60% - Accent5 8 2" xfId="2218" xr:uid="{00000000-0005-0000-0000-000088040000}"/>
    <cellStyle name="60% - Accent5 8 2 2" xfId="5188" xr:uid="{5702EAB0-60CE-4800-BA13-A861F868B672}"/>
    <cellStyle name="60% - Accent5 8 3" xfId="3744" xr:uid="{EB1CE2EC-3333-4B7D-B0C8-9F966D7578BE}"/>
    <cellStyle name="60% - Accent5 9" xfId="1496" xr:uid="{00000000-0005-0000-0000-0000E8080000}"/>
    <cellStyle name="60% - Accent5 9 2" xfId="4466" xr:uid="{0E71D04F-CD6D-445C-A8C5-CBEF454C2FA4}"/>
    <cellStyle name="60% - Accent6" xfId="55" builtinId="52" customBuiltin="1"/>
    <cellStyle name="60% - Accent6 10" xfId="2943" xr:uid="{00000000-0005-0000-0000-00007F0B0000}"/>
    <cellStyle name="60% - Accent6 10 2" xfId="5913" xr:uid="{1EAA4EE4-EF2F-459A-B95F-912F28B75AD1}"/>
    <cellStyle name="60% - Accent6 11" xfId="2976" xr:uid="{2CB8A1FC-F226-4FF6-A206-4C94D6478913}"/>
    <cellStyle name="60% - Accent6 11 2" xfId="5946" xr:uid="{233D46CD-01B2-4B4B-82AD-83B8BE10AD80}"/>
    <cellStyle name="60% - Accent6 12" xfId="2997" xr:uid="{35D963F1-C9B7-4409-8078-6D357DA45196}"/>
    <cellStyle name="60% - Accent6 12 2" xfId="5967" xr:uid="{0C532C3B-B43C-40FB-8963-6AC713C5A674}"/>
    <cellStyle name="60% - Accent6 13" xfId="3024" xr:uid="{92A7719C-CD24-4D00-AB0B-38DC26D04974}"/>
    <cellStyle name="60% - Accent6 14" xfId="5990" xr:uid="{ABFCD898-96CB-45C2-9D94-7DC3335850C9}"/>
    <cellStyle name="60% - Accent6 15" xfId="6011" xr:uid="{D5EEEF4B-83F4-4529-A2F9-999CF72D5CB7}"/>
    <cellStyle name="60% - Accent6 2" xfId="86" xr:uid="{00000000-0005-0000-0000-000054000000}"/>
    <cellStyle name="60% - Accent6 2 2" xfId="144" xr:uid="{00000000-0005-0000-0000-000054000000}"/>
    <cellStyle name="60% - Accent6 2 2 2" xfId="260" xr:uid="{00000000-0005-0000-0000-000054000000}"/>
    <cellStyle name="60% - Accent6 2 2 2 2" xfId="608" xr:uid="{00000000-0005-0000-0000-000054000000}"/>
    <cellStyle name="60% - Accent6 2 2 2 2 2" xfId="1330" xr:uid="{00000000-0005-0000-0000-000054000000}"/>
    <cellStyle name="60% - Accent6 2 2 2 2 2 2" xfId="2774" xr:uid="{00000000-0005-0000-0000-000054000000}"/>
    <cellStyle name="60% - Accent6 2 2 2 2 2 2 2" xfId="5744" xr:uid="{FBB313BC-A379-49D1-BB30-62BF053D2F46}"/>
    <cellStyle name="60% - Accent6 2 2 2 2 2 3" xfId="4300" xr:uid="{410F90E6-875C-4BD5-A15C-AAC44AE553D5}"/>
    <cellStyle name="60% - Accent6 2 2 2 2 3" xfId="2052" xr:uid="{00000000-0005-0000-0000-000054000000}"/>
    <cellStyle name="60% - Accent6 2 2 2 2 3 2" xfId="5022" xr:uid="{040180E4-534C-4AD8-987C-AB15A47751CA}"/>
    <cellStyle name="60% - Accent6 2 2 2 2 4" xfId="3578" xr:uid="{64D0B2AC-4B23-4776-849F-56CA4EECBC7F}"/>
    <cellStyle name="60% - Accent6 2 2 2 3" xfId="982" xr:uid="{00000000-0005-0000-0000-000054000000}"/>
    <cellStyle name="60% - Accent6 2 2 2 3 2" xfId="2426" xr:uid="{00000000-0005-0000-0000-000054000000}"/>
    <cellStyle name="60% - Accent6 2 2 2 3 2 2" xfId="5396" xr:uid="{56D8158C-FA8D-452C-A79D-DB1D51FAFBEC}"/>
    <cellStyle name="60% - Accent6 2 2 2 3 3" xfId="3952" xr:uid="{B3D75F10-BBE2-4958-9E7A-D7EC400084B3}"/>
    <cellStyle name="60% - Accent6 2 2 2 4" xfId="1704" xr:uid="{00000000-0005-0000-0000-000054000000}"/>
    <cellStyle name="60% - Accent6 2 2 2 4 2" xfId="4674" xr:uid="{11C64F2F-C5EC-48F4-B4B3-0471FE56CF42}"/>
    <cellStyle name="60% - Accent6 2 2 2 5" xfId="3230" xr:uid="{13449D2F-960C-4E07-83CF-1D19351CDEF5}"/>
    <cellStyle name="60% - Accent6 2 2 3" xfId="376" xr:uid="{00000000-0005-0000-0000-000054000000}"/>
    <cellStyle name="60% - Accent6 2 2 3 2" xfId="724" xr:uid="{00000000-0005-0000-0000-000054000000}"/>
    <cellStyle name="60% - Accent6 2 2 3 2 2" xfId="1446" xr:uid="{00000000-0005-0000-0000-000054000000}"/>
    <cellStyle name="60% - Accent6 2 2 3 2 2 2" xfId="2890" xr:uid="{00000000-0005-0000-0000-000054000000}"/>
    <cellStyle name="60% - Accent6 2 2 3 2 2 2 2" xfId="5860" xr:uid="{649912BD-E50A-4D0F-8343-C1F59DE3AF1C}"/>
    <cellStyle name="60% - Accent6 2 2 3 2 2 3" xfId="4416" xr:uid="{0C1471DB-359D-4BAD-89A2-EEB5F74186D0}"/>
    <cellStyle name="60% - Accent6 2 2 3 2 3" xfId="2168" xr:uid="{00000000-0005-0000-0000-000054000000}"/>
    <cellStyle name="60% - Accent6 2 2 3 2 3 2" xfId="5138" xr:uid="{3D0F988F-E2D8-479E-BC3E-183D920FC08B}"/>
    <cellStyle name="60% - Accent6 2 2 3 2 4" xfId="3694" xr:uid="{5316C3AC-B748-4204-8BD1-0F036143D7AB}"/>
    <cellStyle name="60% - Accent6 2 2 3 3" xfId="1098" xr:uid="{00000000-0005-0000-0000-000054000000}"/>
    <cellStyle name="60% - Accent6 2 2 3 3 2" xfId="2542" xr:uid="{00000000-0005-0000-0000-000054000000}"/>
    <cellStyle name="60% - Accent6 2 2 3 3 2 2" xfId="5512" xr:uid="{AA4437CF-681E-4FB2-8295-EE43E35D17EB}"/>
    <cellStyle name="60% - Accent6 2 2 3 3 3" xfId="4068" xr:uid="{BDF02410-CD28-4543-9BEB-8139A0DF2920}"/>
    <cellStyle name="60% - Accent6 2 2 3 4" xfId="1820" xr:uid="{00000000-0005-0000-0000-000054000000}"/>
    <cellStyle name="60% - Accent6 2 2 3 4 2" xfId="4790" xr:uid="{5D68E8D8-B228-4F3F-BCFF-880B1C6DE1E7}"/>
    <cellStyle name="60% - Accent6 2 2 3 5" xfId="3346" xr:uid="{41632968-CC12-4E06-939C-B3AC84906FE7}"/>
    <cellStyle name="60% - Accent6 2 2 4" xfId="492" xr:uid="{00000000-0005-0000-0000-000054000000}"/>
    <cellStyle name="60% - Accent6 2 2 4 2" xfId="1214" xr:uid="{00000000-0005-0000-0000-000054000000}"/>
    <cellStyle name="60% - Accent6 2 2 4 2 2" xfId="2658" xr:uid="{00000000-0005-0000-0000-000054000000}"/>
    <cellStyle name="60% - Accent6 2 2 4 2 2 2" xfId="5628" xr:uid="{5360B8A5-8DC4-4511-865A-399B91281DA3}"/>
    <cellStyle name="60% - Accent6 2 2 4 2 3" xfId="4184" xr:uid="{1689289B-2A75-450B-B4A8-84689D2E1A8B}"/>
    <cellStyle name="60% - Accent6 2 2 4 3" xfId="1936" xr:uid="{00000000-0005-0000-0000-000054000000}"/>
    <cellStyle name="60% - Accent6 2 2 4 3 2" xfId="4906" xr:uid="{E8E4DAE5-7E93-4E7A-8102-C59388FAC15C}"/>
    <cellStyle name="60% - Accent6 2 2 4 4" xfId="3462" xr:uid="{9CD0EA4A-6A98-4055-89FF-84721AA8D985}"/>
    <cellStyle name="60% - Accent6 2 2 5" xfId="866" xr:uid="{00000000-0005-0000-0000-000054000000}"/>
    <cellStyle name="60% - Accent6 2 2 5 2" xfId="2310" xr:uid="{00000000-0005-0000-0000-000054000000}"/>
    <cellStyle name="60% - Accent6 2 2 5 2 2" xfId="5280" xr:uid="{46B0A161-EA29-4632-A149-129B64B8995C}"/>
    <cellStyle name="60% - Accent6 2 2 5 3" xfId="3836" xr:uid="{8EB4BAC4-EED2-43E2-B7A5-FB0EF827E0A7}"/>
    <cellStyle name="60% - Accent6 2 2 6" xfId="1588" xr:uid="{00000000-0005-0000-0000-000054000000}"/>
    <cellStyle name="60% - Accent6 2 2 6 2" xfId="4558" xr:uid="{836A611D-AB90-4A8C-ADF1-DF59259D97F1}"/>
    <cellStyle name="60% - Accent6 2 2 7" xfId="3114" xr:uid="{1C109C82-56D1-4405-B9A3-7B0AAECE2431}"/>
    <cellStyle name="60% - Accent6 2 3" xfId="202" xr:uid="{00000000-0005-0000-0000-000054000000}"/>
    <cellStyle name="60% - Accent6 2 3 2" xfId="550" xr:uid="{00000000-0005-0000-0000-000054000000}"/>
    <cellStyle name="60% - Accent6 2 3 2 2" xfId="1272" xr:uid="{00000000-0005-0000-0000-000054000000}"/>
    <cellStyle name="60% - Accent6 2 3 2 2 2" xfId="2716" xr:uid="{00000000-0005-0000-0000-000054000000}"/>
    <cellStyle name="60% - Accent6 2 3 2 2 2 2" xfId="5686" xr:uid="{46F81C16-907D-4FEC-B346-B36C38AC609B}"/>
    <cellStyle name="60% - Accent6 2 3 2 2 3" xfId="4242" xr:uid="{56F99E5D-45B4-4345-BC86-AAFCC2919184}"/>
    <cellStyle name="60% - Accent6 2 3 2 3" xfId="1994" xr:uid="{00000000-0005-0000-0000-000054000000}"/>
    <cellStyle name="60% - Accent6 2 3 2 3 2" xfId="4964" xr:uid="{D595CC8D-8EDD-45AB-85B2-A876B4778DE0}"/>
    <cellStyle name="60% - Accent6 2 3 2 4" xfId="3520" xr:uid="{C4B169E4-CD22-4B38-BE5D-85E87C05035E}"/>
    <cellStyle name="60% - Accent6 2 3 3" xfId="924" xr:uid="{00000000-0005-0000-0000-000054000000}"/>
    <cellStyle name="60% - Accent6 2 3 3 2" xfId="2368" xr:uid="{00000000-0005-0000-0000-000054000000}"/>
    <cellStyle name="60% - Accent6 2 3 3 2 2" xfId="5338" xr:uid="{9BC42425-FE01-45F8-97BE-C37547298D14}"/>
    <cellStyle name="60% - Accent6 2 3 3 3" xfId="3894" xr:uid="{744DCD80-2AF0-4A8F-8C81-A4007CF950CA}"/>
    <cellStyle name="60% - Accent6 2 3 4" xfId="1646" xr:uid="{00000000-0005-0000-0000-000054000000}"/>
    <cellStyle name="60% - Accent6 2 3 4 2" xfId="4616" xr:uid="{ED1C9218-B9E4-40B6-AA18-3447100CEE9C}"/>
    <cellStyle name="60% - Accent6 2 3 5" xfId="3172" xr:uid="{BEAF3DA7-349F-4CF1-B547-2BBBC0B53365}"/>
    <cellStyle name="60% - Accent6 2 4" xfId="318" xr:uid="{00000000-0005-0000-0000-000054000000}"/>
    <cellStyle name="60% - Accent6 2 4 2" xfId="666" xr:uid="{00000000-0005-0000-0000-000054000000}"/>
    <cellStyle name="60% - Accent6 2 4 2 2" xfId="1388" xr:uid="{00000000-0005-0000-0000-000054000000}"/>
    <cellStyle name="60% - Accent6 2 4 2 2 2" xfId="2832" xr:uid="{00000000-0005-0000-0000-000054000000}"/>
    <cellStyle name="60% - Accent6 2 4 2 2 2 2" xfId="5802" xr:uid="{72A8D843-7DC9-4DC8-BD11-3AA34A1BE6DA}"/>
    <cellStyle name="60% - Accent6 2 4 2 2 3" xfId="4358" xr:uid="{0C4D20D0-F2A6-47CA-87E4-02595B745A16}"/>
    <cellStyle name="60% - Accent6 2 4 2 3" xfId="2110" xr:uid="{00000000-0005-0000-0000-000054000000}"/>
    <cellStyle name="60% - Accent6 2 4 2 3 2" xfId="5080" xr:uid="{218D504E-3AEB-4E30-AA9B-D59E6C96BC85}"/>
    <cellStyle name="60% - Accent6 2 4 2 4" xfId="3636" xr:uid="{F67D4B1B-FA1E-4F0B-A39A-BF49EE1D715E}"/>
    <cellStyle name="60% - Accent6 2 4 3" xfId="1040" xr:uid="{00000000-0005-0000-0000-000054000000}"/>
    <cellStyle name="60% - Accent6 2 4 3 2" xfId="2484" xr:uid="{00000000-0005-0000-0000-000054000000}"/>
    <cellStyle name="60% - Accent6 2 4 3 2 2" xfId="5454" xr:uid="{44F2F13C-F91F-4672-9C17-31D40D338266}"/>
    <cellStyle name="60% - Accent6 2 4 3 3" xfId="4010" xr:uid="{76EF7D04-4B77-4227-BD63-949AB5544A94}"/>
    <cellStyle name="60% - Accent6 2 4 4" xfId="1762" xr:uid="{00000000-0005-0000-0000-000054000000}"/>
    <cellStyle name="60% - Accent6 2 4 4 2" xfId="4732" xr:uid="{FB238184-A6C7-4F1F-BE3F-8525B07E4AE2}"/>
    <cellStyle name="60% - Accent6 2 4 5" xfId="3288" xr:uid="{F01C5A32-33A7-4EE6-88B7-CBD2C6591B96}"/>
    <cellStyle name="60% - Accent6 2 5" xfId="434" xr:uid="{00000000-0005-0000-0000-000054000000}"/>
    <cellStyle name="60% - Accent6 2 5 2" xfId="1156" xr:uid="{00000000-0005-0000-0000-000054000000}"/>
    <cellStyle name="60% - Accent6 2 5 2 2" xfId="2600" xr:uid="{00000000-0005-0000-0000-000054000000}"/>
    <cellStyle name="60% - Accent6 2 5 2 2 2" xfId="5570" xr:uid="{125F27DA-C077-4746-B7FE-A2D04C34392F}"/>
    <cellStyle name="60% - Accent6 2 5 2 3" xfId="4126" xr:uid="{633E3A03-B9E4-4DE8-BD31-B229E7D72591}"/>
    <cellStyle name="60% - Accent6 2 5 3" xfId="1878" xr:uid="{00000000-0005-0000-0000-000054000000}"/>
    <cellStyle name="60% - Accent6 2 5 3 2" xfId="4848" xr:uid="{AE3A956F-598C-4401-AB5D-E82586F79F88}"/>
    <cellStyle name="60% - Accent6 2 5 4" xfId="3404" xr:uid="{7CC47317-A9B8-400B-B372-DB7C2D81C1C5}"/>
    <cellStyle name="60% - Accent6 2 6" xfId="808" xr:uid="{00000000-0005-0000-0000-000054000000}"/>
    <cellStyle name="60% - Accent6 2 6 2" xfId="2252" xr:uid="{00000000-0005-0000-0000-000054000000}"/>
    <cellStyle name="60% - Accent6 2 6 2 2" xfId="5222" xr:uid="{82E566F0-954C-488B-AB1D-693B56CEAC25}"/>
    <cellStyle name="60% - Accent6 2 6 3" xfId="3778" xr:uid="{A97B8F42-3984-4F42-AA66-F0604611B61E}"/>
    <cellStyle name="60% - Accent6 2 7" xfId="1530" xr:uid="{00000000-0005-0000-0000-000054000000}"/>
    <cellStyle name="60% - Accent6 2 7 2" xfId="4500" xr:uid="{2E1A7B43-3925-46CC-A23D-920A365634FB}"/>
    <cellStyle name="60% - Accent6 2 8" xfId="3056" xr:uid="{E369701C-AEE1-4331-9286-89436F95968A}"/>
    <cellStyle name="60% - Accent6 3" xfId="113" xr:uid="{00000000-0005-0000-0000-000080000000}"/>
    <cellStyle name="60% - Accent6 3 2" xfId="229" xr:uid="{00000000-0005-0000-0000-000080000000}"/>
    <cellStyle name="60% - Accent6 3 2 2" xfId="577" xr:uid="{00000000-0005-0000-0000-000080000000}"/>
    <cellStyle name="60% - Accent6 3 2 2 2" xfId="1299" xr:uid="{00000000-0005-0000-0000-000080000000}"/>
    <cellStyle name="60% - Accent6 3 2 2 2 2" xfId="2743" xr:uid="{00000000-0005-0000-0000-000080000000}"/>
    <cellStyle name="60% - Accent6 3 2 2 2 2 2" xfId="5713" xr:uid="{2512B5E9-C3F2-43DA-B9D0-F467562C8F0A}"/>
    <cellStyle name="60% - Accent6 3 2 2 2 3" xfId="4269" xr:uid="{914EC3B5-F16E-4EE0-8988-60728C1A8041}"/>
    <cellStyle name="60% - Accent6 3 2 2 3" xfId="2021" xr:uid="{00000000-0005-0000-0000-000080000000}"/>
    <cellStyle name="60% - Accent6 3 2 2 3 2" xfId="4991" xr:uid="{1182388D-1661-4D82-96D9-01DBEBECFF1A}"/>
    <cellStyle name="60% - Accent6 3 2 2 4" xfId="3547" xr:uid="{6B7BBA59-FEF1-48D8-9A69-84F7BDEAA82E}"/>
    <cellStyle name="60% - Accent6 3 2 3" xfId="951" xr:uid="{00000000-0005-0000-0000-000080000000}"/>
    <cellStyle name="60% - Accent6 3 2 3 2" xfId="2395" xr:uid="{00000000-0005-0000-0000-000080000000}"/>
    <cellStyle name="60% - Accent6 3 2 3 2 2" xfId="5365" xr:uid="{647BA769-7919-43E4-81D5-C6CE341CC0AA}"/>
    <cellStyle name="60% - Accent6 3 2 3 3" xfId="3921" xr:uid="{EE4271C9-FF11-4C40-9BD9-39D02497BD5F}"/>
    <cellStyle name="60% - Accent6 3 2 4" xfId="1673" xr:uid="{00000000-0005-0000-0000-000080000000}"/>
    <cellStyle name="60% - Accent6 3 2 4 2" xfId="4643" xr:uid="{6EF4CCF7-09CF-4CF8-8EDB-8EEACFC36C94}"/>
    <cellStyle name="60% - Accent6 3 2 5" xfId="3199" xr:uid="{45ACF9CF-F4B8-4AC9-B0D7-5F303B8F2E40}"/>
    <cellStyle name="60% - Accent6 3 3" xfId="345" xr:uid="{00000000-0005-0000-0000-000080000000}"/>
    <cellStyle name="60% - Accent6 3 3 2" xfId="693" xr:uid="{00000000-0005-0000-0000-000080000000}"/>
    <cellStyle name="60% - Accent6 3 3 2 2" xfId="1415" xr:uid="{00000000-0005-0000-0000-000080000000}"/>
    <cellStyle name="60% - Accent6 3 3 2 2 2" xfId="2859" xr:uid="{00000000-0005-0000-0000-000080000000}"/>
    <cellStyle name="60% - Accent6 3 3 2 2 2 2" xfId="5829" xr:uid="{2CCE098A-1287-4FDA-92C9-926A4DAB45D4}"/>
    <cellStyle name="60% - Accent6 3 3 2 2 3" xfId="4385" xr:uid="{F33779BC-FBFB-4B7B-A533-BF51C08AAA84}"/>
    <cellStyle name="60% - Accent6 3 3 2 3" xfId="2137" xr:uid="{00000000-0005-0000-0000-000080000000}"/>
    <cellStyle name="60% - Accent6 3 3 2 3 2" xfId="5107" xr:uid="{00E8AE4B-4401-426F-AF13-2C48324C2B7F}"/>
    <cellStyle name="60% - Accent6 3 3 2 4" xfId="3663" xr:uid="{68B204D1-3C9F-476C-A268-0E7E9B9755E8}"/>
    <cellStyle name="60% - Accent6 3 3 3" xfId="1067" xr:uid="{00000000-0005-0000-0000-000080000000}"/>
    <cellStyle name="60% - Accent6 3 3 3 2" xfId="2511" xr:uid="{00000000-0005-0000-0000-000080000000}"/>
    <cellStyle name="60% - Accent6 3 3 3 2 2" xfId="5481" xr:uid="{7303D785-9B8D-415E-8289-CED08CC2DDC6}"/>
    <cellStyle name="60% - Accent6 3 3 3 3" xfId="4037" xr:uid="{8D71F30A-4E2F-4E81-8290-58EDDD02C909}"/>
    <cellStyle name="60% - Accent6 3 3 4" xfId="1789" xr:uid="{00000000-0005-0000-0000-000080000000}"/>
    <cellStyle name="60% - Accent6 3 3 4 2" xfId="4759" xr:uid="{5301CF03-9F3C-4780-96DE-05FC0F1438AE}"/>
    <cellStyle name="60% - Accent6 3 3 5" xfId="3315" xr:uid="{18462B93-9F9D-4383-9568-E5944ED78975}"/>
    <cellStyle name="60% - Accent6 3 4" xfId="461" xr:uid="{00000000-0005-0000-0000-000080000000}"/>
    <cellStyle name="60% - Accent6 3 4 2" xfId="1183" xr:uid="{00000000-0005-0000-0000-000080000000}"/>
    <cellStyle name="60% - Accent6 3 4 2 2" xfId="2627" xr:uid="{00000000-0005-0000-0000-000080000000}"/>
    <cellStyle name="60% - Accent6 3 4 2 2 2" xfId="5597" xr:uid="{E7BC70EA-0947-45FE-AB83-C365ED16CE99}"/>
    <cellStyle name="60% - Accent6 3 4 2 3" xfId="4153" xr:uid="{D51F48C3-AE45-426F-B510-17B93FBE5415}"/>
    <cellStyle name="60% - Accent6 3 4 3" xfId="1905" xr:uid="{00000000-0005-0000-0000-000080000000}"/>
    <cellStyle name="60% - Accent6 3 4 3 2" xfId="4875" xr:uid="{9E7F9D08-2253-4EAF-9AA4-32DFDCE6BB9E}"/>
    <cellStyle name="60% - Accent6 3 4 4" xfId="3431" xr:uid="{586FAB7F-D5E3-4C90-8C35-A2BAA720ECE7}"/>
    <cellStyle name="60% - Accent6 3 5" xfId="835" xr:uid="{00000000-0005-0000-0000-000080000000}"/>
    <cellStyle name="60% - Accent6 3 5 2" xfId="2279" xr:uid="{00000000-0005-0000-0000-000080000000}"/>
    <cellStyle name="60% - Accent6 3 5 2 2" xfId="5249" xr:uid="{343FCE01-BCAC-4153-B37F-4ACF840E6D0C}"/>
    <cellStyle name="60% - Accent6 3 5 3" xfId="3805" xr:uid="{34F2455D-99B4-4FAE-AD62-D09DFE738A1D}"/>
    <cellStyle name="60% - Accent6 3 6" xfId="1557" xr:uid="{00000000-0005-0000-0000-000080000000}"/>
    <cellStyle name="60% - Accent6 3 6 2" xfId="4527" xr:uid="{479937F6-4462-4B7C-A190-28A77C191DB1}"/>
    <cellStyle name="60% - Accent6 3 7" xfId="3083" xr:uid="{9B4ED219-752B-46D5-9DC2-C6045BE1D3C3}"/>
    <cellStyle name="60% - Accent6 4" xfId="171" xr:uid="{00000000-0005-0000-0000-0000DC000000}"/>
    <cellStyle name="60% - Accent6 4 2" xfId="519" xr:uid="{00000000-0005-0000-0000-0000DC000000}"/>
    <cellStyle name="60% - Accent6 4 2 2" xfId="1241" xr:uid="{00000000-0005-0000-0000-0000DC000000}"/>
    <cellStyle name="60% - Accent6 4 2 2 2" xfId="2685" xr:uid="{00000000-0005-0000-0000-0000DC000000}"/>
    <cellStyle name="60% - Accent6 4 2 2 2 2" xfId="5655" xr:uid="{01E047C7-7D5B-4F4B-A785-FC638F85F90E}"/>
    <cellStyle name="60% - Accent6 4 2 2 3" xfId="4211" xr:uid="{E3E43634-41DF-4C6C-99CD-0ADE1EDD7A61}"/>
    <cellStyle name="60% - Accent6 4 2 3" xfId="1963" xr:uid="{00000000-0005-0000-0000-0000DC000000}"/>
    <cellStyle name="60% - Accent6 4 2 3 2" xfId="4933" xr:uid="{4FF6D137-FCED-455C-9A74-8ABE7FC11258}"/>
    <cellStyle name="60% - Accent6 4 2 4" xfId="3489" xr:uid="{487F6A6E-EABE-4359-9507-A9BDF64929F0}"/>
    <cellStyle name="60% - Accent6 4 3" xfId="893" xr:uid="{00000000-0005-0000-0000-0000DC000000}"/>
    <cellStyle name="60% - Accent6 4 3 2" xfId="2337" xr:uid="{00000000-0005-0000-0000-0000DC000000}"/>
    <cellStyle name="60% - Accent6 4 3 2 2" xfId="5307" xr:uid="{B2C02FD5-72F7-47A5-9283-273C863E29E7}"/>
    <cellStyle name="60% - Accent6 4 3 3" xfId="3863" xr:uid="{FE7B2E20-1504-40D1-9242-F39E7A42F3F8}"/>
    <cellStyle name="60% - Accent6 4 4" xfId="1615" xr:uid="{00000000-0005-0000-0000-0000DC000000}"/>
    <cellStyle name="60% - Accent6 4 4 2" xfId="4585" xr:uid="{ECABB707-3639-4CD5-8A1A-5DD5FB06921C}"/>
    <cellStyle name="60% - Accent6 4 5" xfId="3141" xr:uid="{2193FD42-EED8-418A-9ED1-2C84AEF6C4ED}"/>
    <cellStyle name="60% - Accent6 5" xfId="287" xr:uid="{00000000-0005-0000-0000-000050010000}"/>
    <cellStyle name="60% - Accent6 5 2" xfId="635" xr:uid="{00000000-0005-0000-0000-000050010000}"/>
    <cellStyle name="60% - Accent6 5 2 2" xfId="1357" xr:uid="{00000000-0005-0000-0000-000050010000}"/>
    <cellStyle name="60% - Accent6 5 2 2 2" xfId="2801" xr:uid="{00000000-0005-0000-0000-000050010000}"/>
    <cellStyle name="60% - Accent6 5 2 2 2 2" xfId="5771" xr:uid="{E61AA3C3-603D-42F8-A82E-3F52B3232553}"/>
    <cellStyle name="60% - Accent6 5 2 2 3" xfId="4327" xr:uid="{5409C062-B3DE-4230-886E-C2EE139F06ED}"/>
    <cellStyle name="60% - Accent6 5 2 3" xfId="2079" xr:uid="{00000000-0005-0000-0000-000050010000}"/>
    <cellStyle name="60% - Accent6 5 2 3 2" xfId="5049" xr:uid="{0501FEC2-AD8D-4DD0-B290-04DD2C51ECA6}"/>
    <cellStyle name="60% - Accent6 5 2 4" xfId="3605" xr:uid="{3A8EEAB7-E415-4991-BA0C-9C012089BB8E}"/>
    <cellStyle name="60% - Accent6 5 3" xfId="1009" xr:uid="{00000000-0005-0000-0000-000050010000}"/>
    <cellStyle name="60% - Accent6 5 3 2" xfId="2453" xr:uid="{00000000-0005-0000-0000-000050010000}"/>
    <cellStyle name="60% - Accent6 5 3 2 2" xfId="5423" xr:uid="{135BF135-8CA5-434B-9264-987F38B70B73}"/>
    <cellStyle name="60% - Accent6 5 3 3" xfId="3979" xr:uid="{78842F06-1C99-4543-8DC1-5041EA6454C1}"/>
    <cellStyle name="60% - Accent6 5 4" xfId="1731" xr:uid="{00000000-0005-0000-0000-000050010000}"/>
    <cellStyle name="60% - Accent6 5 4 2" xfId="4701" xr:uid="{99EBE03B-5541-4502-A554-BE9832A448E3}"/>
    <cellStyle name="60% - Accent6 5 5" xfId="3257" xr:uid="{05C15803-49D7-432F-BEB6-48B6353C7027}"/>
    <cellStyle name="60% - Accent6 6" xfId="403" xr:uid="{00000000-0005-0000-0000-00004E020000}"/>
    <cellStyle name="60% - Accent6 6 2" xfId="1125" xr:uid="{00000000-0005-0000-0000-00004E020000}"/>
    <cellStyle name="60% - Accent6 6 2 2" xfId="2569" xr:uid="{00000000-0005-0000-0000-00004E020000}"/>
    <cellStyle name="60% - Accent6 6 2 2 2" xfId="5539" xr:uid="{466C0CF3-2D95-4825-A265-F111C8A35310}"/>
    <cellStyle name="60% - Accent6 6 2 3" xfId="4095" xr:uid="{23238D47-544C-48E7-B01A-EA936DF45CDE}"/>
    <cellStyle name="60% - Accent6 6 3" xfId="1847" xr:uid="{00000000-0005-0000-0000-00004E020000}"/>
    <cellStyle name="60% - Accent6 6 3 2" xfId="4817" xr:uid="{13687D3A-A598-4A44-8B7E-861D23C32B70}"/>
    <cellStyle name="60% - Accent6 6 4" xfId="3373" xr:uid="{7B7BB20D-CF89-456A-A6E0-E968CDBC8693}"/>
    <cellStyle name="60% - Accent6 7" xfId="753" xr:uid="{00000000-0005-0000-0000-0000ED020000}"/>
    <cellStyle name="60% - Accent6 7 2" xfId="1475" xr:uid="{00000000-0005-0000-0000-0000ED020000}"/>
    <cellStyle name="60% - Accent6 7 2 2" xfId="2919" xr:uid="{00000000-0005-0000-0000-0000ED020000}"/>
    <cellStyle name="60% - Accent6 7 2 2 2" xfId="5889" xr:uid="{10DA49B9-6940-4B81-B4FF-7F49076732EB}"/>
    <cellStyle name="60% - Accent6 7 2 3" xfId="4445" xr:uid="{CAA1F7E0-3273-436B-B381-2A05A259FE63}"/>
    <cellStyle name="60% - Accent6 7 3" xfId="2197" xr:uid="{00000000-0005-0000-0000-0000ED020000}"/>
    <cellStyle name="60% - Accent6 7 3 2" xfId="5167" xr:uid="{4FAF9323-2791-4E5F-848C-1BEC498DFBA4}"/>
    <cellStyle name="60% - Accent6 7 4" xfId="3723" xr:uid="{C2B04E32-CA94-44BA-86F9-4ACE9AEC30A3}"/>
    <cellStyle name="60% - Accent6 8" xfId="777" xr:uid="{00000000-0005-0000-0000-0000A1040000}"/>
    <cellStyle name="60% - Accent6 8 2" xfId="2221" xr:uid="{00000000-0005-0000-0000-0000A1040000}"/>
    <cellStyle name="60% - Accent6 8 2 2" xfId="5191" xr:uid="{E5F792A4-4125-4D1C-A7F5-729192719061}"/>
    <cellStyle name="60% - Accent6 8 3" xfId="3747" xr:uid="{80801AD5-D6E2-496F-92B8-A02476FD27CF}"/>
    <cellStyle name="60% - Accent6 9" xfId="1499" xr:uid="{00000000-0005-0000-0000-00001A090000}"/>
    <cellStyle name="60% - Accent6 9 2" xfId="4469" xr:uid="{8766ED82-2049-4E48-941D-1E816D16C442}"/>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Calculation" xfId="26" builtinId="22" customBuiltin="1"/>
    <cellStyle name="Check Cell" xfId="28" builtinId="23" customBuiltin="1"/>
    <cellStyle name="Comma" xfId="1" builtinId="3"/>
    <cellStyle name="Comma 2" xfId="9" xr:uid="{00000000-0005-0000-0000-00001C000000}"/>
    <cellStyle name="Comma 2 10" xfId="729" xr:uid="{00000000-0005-0000-0000-000001000000}"/>
    <cellStyle name="Comma 2 10 2" xfId="1451" xr:uid="{00000000-0005-0000-0000-000001000000}"/>
    <cellStyle name="Comma 2 10 2 2" xfId="2895" xr:uid="{00000000-0005-0000-0000-000001000000}"/>
    <cellStyle name="Comma 2 10 2 2 2" xfId="5865" xr:uid="{17FA499F-127C-431A-81F0-A4D27CF513E9}"/>
    <cellStyle name="Comma 2 10 2 3" xfId="4421" xr:uid="{8F658423-D485-4382-AF26-6E2B20124E13}"/>
    <cellStyle name="Comma 2 10 3" xfId="2173" xr:uid="{00000000-0005-0000-0000-000001000000}"/>
    <cellStyle name="Comma 2 10 3 2" xfId="5143" xr:uid="{A12006DA-EC0B-4D97-87B9-9BD56AA919EF}"/>
    <cellStyle name="Comma 2 10 4" xfId="3699" xr:uid="{4834FC89-336A-4957-9498-5104F76E88DC}"/>
    <cellStyle name="Comma 2 11" xfId="756" xr:uid="{00000000-0005-0000-0000-00001C000000}"/>
    <cellStyle name="Comma 2 11 2" xfId="2200" xr:uid="{00000000-0005-0000-0000-00001C000000}"/>
    <cellStyle name="Comma 2 11 2 2" xfId="5170" xr:uid="{AF21F725-76AE-4C2C-8B00-A6D825B2B165}"/>
    <cellStyle name="Comma 2 11 3" xfId="3726" xr:uid="{642C2860-ED01-4B95-97A5-C3287C0768D0}"/>
    <cellStyle name="Comma 2 12" xfId="1478" xr:uid="{00000000-0005-0000-0000-00001C000000}"/>
    <cellStyle name="Comma 2 12 2" xfId="4448" xr:uid="{D84F8264-19F2-4713-BEA2-6F199C0FB94D}"/>
    <cellStyle name="Comma 2 13" xfId="2922" xr:uid="{00000000-0005-0000-0000-00001C000000}"/>
    <cellStyle name="Comma 2 13 2" xfId="5892" xr:uid="{A1910224-33A5-45AD-8A90-6FDBB6DE452C}"/>
    <cellStyle name="Comma 2 14" xfId="2953" xr:uid="{8655A49C-81F5-4088-B82F-B82BD5D572AE}"/>
    <cellStyle name="Comma 2 14 2" xfId="5923" xr:uid="{A28BC594-D9EF-42E2-8CCB-1F8B4866B760}"/>
    <cellStyle name="Comma 2 15" xfId="3001" xr:uid="{4F7429CE-1CBB-45E8-9AA4-099B2DDCFC0F}"/>
    <cellStyle name="Comma 2 2" xfId="10" xr:uid="{00000000-0005-0000-0000-00001D000000}"/>
    <cellStyle name="Comma 2 3" xfId="15" xr:uid="{00000000-0005-0000-0000-00001E000000}"/>
    <cellStyle name="Comma 2 3 10" xfId="1481" xr:uid="{00000000-0005-0000-0000-00001E000000}"/>
    <cellStyle name="Comma 2 3 10 2" xfId="4451" xr:uid="{99EEE629-2E97-46B8-B4B6-A6C3EE67DAD7}"/>
    <cellStyle name="Comma 2 3 11" xfId="2925" xr:uid="{00000000-0005-0000-0000-00001E000000}"/>
    <cellStyle name="Comma 2 3 11 2" xfId="5895" xr:uid="{CFCAA640-EA29-476F-8028-CC47E9088FED}"/>
    <cellStyle name="Comma 2 3 12" xfId="2956" xr:uid="{1634AA7A-0304-47E6-A09B-58DB6798424A}"/>
    <cellStyle name="Comma 2 3 12 2" xfId="5926" xr:uid="{9CD25E17-4FAF-435F-9708-CEA087AE488F}"/>
    <cellStyle name="Comma 2 3 13" xfId="3004" xr:uid="{CDB6E416-8140-4ABE-AB03-BB95027F8BC2}"/>
    <cellStyle name="Comma 2 3 2" xfId="61" xr:uid="{00000000-0005-0000-0000-00001F000000}"/>
    <cellStyle name="Comma 2 3 2 2" xfId="119" xr:uid="{00000000-0005-0000-0000-00001F000000}"/>
    <cellStyle name="Comma 2 3 2 2 2" xfId="235" xr:uid="{00000000-0005-0000-0000-00001F000000}"/>
    <cellStyle name="Comma 2 3 2 2 2 2" xfId="583" xr:uid="{00000000-0005-0000-0000-00001F000000}"/>
    <cellStyle name="Comma 2 3 2 2 2 2 2" xfId="1305" xr:uid="{00000000-0005-0000-0000-00001F000000}"/>
    <cellStyle name="Comma 2 3 2 2 2 2 2 2" xfId="2749" xr:uid="{00000000-0005-0000-0000-00001F000000}"/>
    <cellStyle name="Comma 2 3 2 2 2 2 2 2 2" xfId="5719" xr:uid="{C3322E00-CCC1-4991-96FB-35DABB336BF9}"/>
    <cellStyle name="Comma 2 3 2 2 2 2 2 3" xfId="4275" xr:uid="{69D52A40-3C2A-4A0F-B815-BF407D279F30}"/>
    <cellStyle name="Comma 2 3 2 2 2 2 3" xfId="2027" xr:uid="{00000000-0005-0000-0000-00001F000000}"/>
    <cellStyle name="Comma 2 3 2 2 2 2 3 2" xfId="4997" xr:uid="{75E76410-F22A-423E-BABC-CCCF00296718}"/>
    <cellStyle name="Comma 2 3 2 2 2 2 4" xfId="3553" xr:uid="{AB3EBA0D-E876-4C64-86C2-0B429742C8B3}"/>
    <cellStyle name="Comma 2 3 2 2 2 3" xfId="957" xr:uid="{00000000-0005-0000-0000-00001F000000}"/>
    <cellStyle name="Comma 2 3 2 2 2 3 2" xfId="2401" xr:uid="{00000000-0005-0000-0000-00001F000000}"/>
    <cellStyle name="Comma 2 3 2 2 2 3 2 2" xfId="5371" xr:uid="{B1F4F56B-CFCA-433F-BD27-0A5C1B4FC5D3}"/>
    <cellStyle name="Comma 2 3 2 2 2 3 3" xfId="3927" xr:uid="{4A9C222D-7BBA-4254-94D6-95D41CE0EC76}"/>
    <cellStyle name="Comma 2 3 2 2 2 4" xfId="1679" xr:uid="{00000000-0005-0000-0000-00001F000000}"/>
    <cellStyle name="Comma 2 3 2 2 2 4 2" xfId="4649" xr:uid="{39CB1E2D-CEF7-4C68-A2B6-6950DF9A4618}"/>
    <cellStyle name="Comma 2 3 2 2 2 5" xfId="3205" xr:uid="{778CD437-B8E3-4832-B5A8-EA421D798C8D}"/>
    <cellStyle name="Comma 2 3 2 2 3" xfId="351" xr:uid="{00000000-0005-0000-0000-00001F000000}"/>
    <cellStyle name="Comma 2 3 2 2 3 2" xfId="699" xr:uid="{00000000-0005-0000-0000-00001F000000}"/>
    <cellStyle name="Comma 2 3 2 2 3 2 2" xfId="1421" xr:uid="{00000000-0005-0000-0000-00001F000000}"/>
    <cellStyle name="Comma 2 3 2 2 3 2 2 2" xfId="2865" xr:uid="{00000000-0005-0000-0000-00001F000000}"/>
    <cellStyle name="Comma 2 3 2 2 3 2 2 2 2" xfId="5835" xr:uid="{24DD1952-6195-465A-A227-11D297D2D3CA}"/>
    <cellStyle name="Comma 2 3 2 2 3 2 2 3" xfId="4391" xr:uid="{104DAD13-E0F2-4B59-ABBA-84B806A76544}"/>
    <cellStyle name="Comma 2 3 2 2 3 2 3" xfId="2143" xr:uid="{00000000-0005-0000-0000-00001F000000}"/>
    <cellStyle name="Comma 2 3 2 2 3 2 3 2" xfId="5113" xr:uid="{6104E3FB-3F9D-43CF-B361-3161F1B7C999}"/>
    <cellStyle name="Comma 2 3 2 2 3 2 4" xfId="3669" xr:uid="{50C0C472-10EC-4D93-9EBF-1BD4035C7C5D}"/>
    <cellStyle name="Comma 2 3 2 2 3 3" xfId="1073" xr:uid="{00000000-0005-0000-0000-00001F000000}"/>
    <cellStyle name="Comma 2 3 2 2 3 3 2" xfId="2517" xr:uid="{00000000-0005-0000-0000-00001F000000}"/>
    <cellStyle name="Comma 2 3 2 2 3 3 2 2" xfId="5487" xr:uid="{A1FA7C97-333B-441A-BCD4-D85428054178}"/>
    <cellStyle name="Comma 2 3 2 2 3 3 3" xfId="4043" xr:uid="{F5321859-D44C-4821-B768-8E6C154454A5}"/>
    <cellStyle name="Comma 2 3 2 2 3 4" xfId="1795" xr:uid="{00000000-0005-0000-0000-00001F000000}"/>
    <cellStyle name="Comma 2 3 2 2 3 4 2" xfId="4765" xr:uid="{79AED504-EA81-4188-8087-831FCCE4D080}"/>
    <cellStyle name="Comma 2 3 2 2 3 5" xfId="3321" xr:uid="{588298E1-63AB-46F0-8DA7-908854F3DEAD}"/>
    <cellStyle name="Comma 2 3 2 2 4" xfId="467" xr:uid="{00000000-0005-0000-0000-00001F000000}"/>
    <cellStyle name="Comma 2 3 2 2 4 2" xfId="1189" xr:uid="{00000000-0005-0000-0000-00001F000000}"/>
    <cellStyle name="Comma 2 3 2 2 4 2 2" xfId="2633" xr:uid="{00000000-0005-0000-0000-00001F000000}"/>
    <cellStyle name="Comma 2 3 2 2 4 2 2 2" xfId="5603" xr:uid="{9687ADEB-CDF0-4B9A-B4CC-C4C266D94A35}"/>
    <cellStyle name="Comma 2 3 2 2 4 2 3" xfId="4159" xr:uid="{86D619FD-E553-4807-8417-D6F8CC19BA12}"/>
    <cellStyle name="Comma 2 3 2 2 4 3" xfId="1911" xr:uid="{00000000-0005-0000-0000-00001F000000}"/>
    <cellStyle name="Comma 2 3 2 2 4 3 2" xfId="4881" xr:uid="{35C291AE-2048-474D-B222-14D031CF04EE}"/>
    <cellStyle name="Comma 2 3 2 2 4 4" xfId="3437" xr:uid="{D5AF72FC-08CB-44BA-BE1C-CD3EAEB128DF}"/>
    <cellStyle name="Comma 2 3 2 2 5" xfId="841" xr:uid="{00000000-0005-0000-0000-00001F000000}"/>
    <cellStyle name="Comma 2 3 2 2 5 2" xfId="2285" xr:uid="{00000000-0005-0000-0000-00001F000000}"/>
    <cellStyle name="Comma 2 3 2 2 5 2 2" xfId="5255" xr:uid="{7DE547B4-E2E8-4C33-9F66-C420E3CD32A4}"/>
    <cellStyle name="Comma 2 3 2 2 5 3" xfId="3811" xr:uid="{915849E4-5C7B-4D12-A8AE-43E992C1CD7C}"/>
    <cellStyle name="Comma 2 3 2 2 6" xfId="1563" xr:uid="{00000000-0005-0000-0000-00001F000000}"/>
    <cellStyle name="Comma 2 3 2 2 6 2" xfId="4533" xr:uid="{D8B3467A-CCE4-499E-AFBB-EC4C408A40FE}"/>
    <cellStyle name="Comma 2 3 2 2 7" xfId="3089" xr:uid="{187C8973-A7FF-470A-B893-077A20C7A10A}"/>
    <cellStyle name="Comma 2 3 2 3" xfId="177" xr:uid="{00000000-0005-0000-0000-00001F000000}"/>
    <cellStyle name="Comma 2 3 2 3 2" xfId="525" xr:uid="{00000000-0005-0000-0000-00001F000000}"/>
    <cellStyle name="Comma 2 3 2 3 2 2" xfId="1247" xr:uid="{00000000-0005-0000-0000-00001F000000}"/>
    <cellStyle name="Comma 2 3 2 3 2 2 2" xfId="2691" xr:uid="{00000000-0005-0000-0000-00001F000000}"/>
    <cellStyle name="Comma 2 3 2 3 2 2 2 2" xfId="5661" xr:uid="{94ABFC02-EF5D-4DDF-A8E7-0C7174963B25}"/>
    <cellStyle name="Comma 2 3 2 3 2 2 3" xfId="4217" xr:uid="{4EFE6D4A-7E19-497C-9E69-27C57AB920BF}"/>
    <cellStyle name="Comma 2 3 2 3 2 3" xfId="1969" xr:uid="{00000000-0005-0000-0000-00001F000000}"/>
    <cellStyle name="Comma 2 3 2 3 2 3 2" xfId="4939" xr:uid="{D4099C10-7D51-4D35-8F57-4680DD2592A9}"/>
    <cellStyle name="Comma 2 3 2 3 2 4" xfId="3495" xr:uid="{C457F23E-CBF6-4C93-86E3-BD38A949EF01}"/>
    <cellStyle name="Comma 2 3 2 3 3" xfId="899" xr:uid="{00000000-0005-0000-0000-00001F000000}"/>
    <cellStyle name="Comma 2 3 2 3 3 2" xfId="2343" xr:uid="{00000000-0005-0000-0000-00001F000000}"/>
    <cellStyle name="Comma 2 3 2 3 3 2 2" xfId="5313" xr:uid="{F4DF0F70-7373-4341-9924-DE89B9544915}"/>
    <cellStyle name="Comma 2 3 2 3 3 3" xfId="3869" xr:uid="{F1F5AFB2-7CE9-4402-8975-0034B15108C8}"/>
    <cellStyle name="Comma 2 3 2 3 4" xfId="1621" xr:uid="{00000000-0005-0000-0000-00001F000000}"/>
    <cellStyle name="Comma 2 3 2 3 4 2" xfId="4591" xr:uid="{440412E1-25CF-4DC4-8981-C75C787E23EC}"/>
    <cellStyle name="Comma 2 3 2 3 5" xfId="3147" xr:uid="{C514AA9D-7884-44EE-BE2B-33EDEDEE9A66}"/>
    <cellStyle name="Comma 2 3 2 4" xfId="293" xr:uid="{00000000-0005-0000-0000-00001F000000}"/>
    <cellStyle name="Comma 2 3 2 4 2" xfId="641" xr:uid="{00000000-0005-0000-0000-00001F000000}"/>
    <cellStyle name="Comma 2 3 2 4 2 2" xfId="1363" xr:uid="{00000000-0005-0000-0000-00001F000000}"/>
    <cellStyle name="Comma 2 3 2 4 2 2 2" xfId="2807" xr:uid="{00000000-0005-0000-0000-00001F000000}"/>
    <cellStyle name="Comma 2 3 2 4 2 2 2 2" xfId="5777" xr:uid="{E1B4649F-5882-4DF3-BDD5-F2750F504CDF}"/>
    <cellStyle name="Comma 2 3 2 4 2 2 3" xfId="4333" xr:uid="{5B3131EC-2F7A-4F09-AB2C-1666A2CE5F54}"/>
    <cellStyle name="Comma 2 3 2 4 2 3" xfId="2085" xr:uid="{00000000-0005-0000-0000-00001F000000}"/>
    <cellStyle name="Comma 2 3 2 4 2 3 2" xfId="5055" xr:uid="{1B9F4572-47C3-4E38-AA0D-528436AAC3C2}"/>
    <cellStyle name="Comma 2 3 2 4 2 4" xfId="3611" xr:uid="{B50B607F-BEFD-48A9-8131-E47F5820182D}"/>
    <cellStyle name="Comma 2 3 2 4 3" xfId="1015" xr:uid="{00000000-0005-0000-0000-00001F000000}"/>
    <cellStyle name="Comma 2 3 2 4 3 2" xfId="2459" xr:uid="{00000000-0005-0000-0000-00001F000000}"/>
    <cellStyle name="Comma 2 3 2 4 3 2 2" xfId="5429" xr:uid="{C0A4197A-C02A-403B-944A-BC8DF098F74F}"/>
    <cellStyle name="Comma 2 3 2 4 3 3" xfId="3985" xr:uid="{E64932B1-D226-4675-98BE-6D9E601777B0}"/>
    <cellStyle name="Comma 2 3 2 4 4" xfId="1737" xr:uid="{00000000-0005-0000-0000-00001F000000}"/>
    <cellStyle name="Comma 2 3 2 4 4 2" xfId="4707" xr:uid="{2BCA8D0E-7E1E-42F5-8E49-356D102C9405}"/>
    <cellStyle name="Comma 2 3 2 4 5" xfId="3263" xr:uid="{8E2B6307-C291-4287-BAE4-824B34F4432F}"/>
    <cellStyle name="Comma 2 3 2 5" xfId="409" xr:uid="{00000000-0005-0000-0000-00001F000000}"/>
    <cellStyle name="Comma 2 3 2 5 2" xfId="1131" xr:uid="{00000000-0005-0000-0000-00001F000000}"/>
    <cellStyle name="Comma 2 3 2 5 2 2" xfId="2575" xr:uid="{00000000-0005-0000-0000-00001F000000}"/>
    <cellStyle name="Comma 2 3 2 5 2 2 2" xfId="5545" xr:uid="{3E759E7D-76E1-4A5F-A0F5-2CE748F358C6}"/>
    <cellStyle name="Comma 2 3 2 5 2 3" xfId="4101" xr:uid="{FBDFC515-673D-4BB2-8C83-497DC9BC8266}"/>
    <cellStyle name="Comma 2 3 2 5 3" xfId="1853" xr:uid="{00000000-0005-0000-0000-00001F000000}"/>
    <cellStyle name="Comma 2 3 2 5 3 2" xfId="4823" xr:uid="{D6417EDC-9D99-4431-B911-DE2380D87452}"/>
    <cellStyle name="Comma 2 3 2 5 4" xfId="3379" xr:uid="{6DBDC938-1F37-4AB9-9945-77A9D5518145}"/>
    <cellStyle name="Comma 2 3 2 6" xfId="783" xr:uid="{00000000-0005-0000-0000-00001F000000}"/>
    <cellStyle name="Comma 2 3 2 6 2" xfId="2227" xr:uid="{00000000-0005-0000-0000-00001F000000}"/>
    <cellStyle name="Comma 2 3 2 6 2 2" xfId="5197" xr:uid="{E426312E-6D53-4AF8-98EE-E2DF1D3D75BF}"/>
    <cellStyle name="Comma 2 3 2 6 3" xfId="3753" xr:uid="{2BA460E8-CBDF-417C-A943-4E4F079A58D4}"/>
    <cellStyle name="Comma 2 3 2 7" xfId="1505" xr:uid="{00000000-0005-0000-0000-00001F000000}"/>
    <cellStyle name="Comma 2 3 2 7 2" xfId="4475" xr:uid="{BE027429-E8A9-4813-A3A4-6A93E419DA31}"/>
    <cellStyle name="Comma 2 3 2 8" xfId="2949" xr:uid="{00000000-0005-0000-0000-00001F000000}"/>
    <cellStyle name="Comma 2 3 2 8 2" xfId="5919" xr:uid="{529E32E6-226E-4918-A638-E78BAF263381}"/>
    <cellStyle name="Comma 2 3 2 9" xfId="3031" xr:uid="{AF10A87E-43D8-49A5-A2B3-B9B71F78222C}"/>
    <cellStyle name="Comma 2 3 3" xfId="89" xr:uid="{00000000-0005-0000-0000-000003000000}"/>
    <cellStyle name="Comma 2 3 3 2" xfId="147" xr:uid="{00000000-0005-0000-0000-000003000000}"/>
    <cellStyle name="Comma 2 3 3 2 2" xfId="263" xr:uid="{00000000-0005-0000-0000-000003000000}"/>
    <cellStyle name="Comma 2 3 3 2 2 2" xfId="611" xr:uid="{00000000-0005-0000-0000-000003000000}"/>
    <cellStyle name="Comma 2 3 3 2 2 2 2" xfId="1333" xr:uid="{00000000-0005-0000-0000-000003000000}"/>
    <cellStyle name="Comma 2 3 3 2 2 2 2 2" xfId="2777" xr:uid="{00000000-0005-0000-0000-000003000000}"/>
    <cellStyle name="Comma 2 3 3 2 2 2 2 2 2" xfId="5747" xr:uid="{3513E36F-288C-49DC-985D-201498E9E717}"/>
    <cellStyle name="Comma 2 3 3 2 2 2 2 3" xfId="4303" xr:uid="{C462A6B1-DF33-40D1-9BF9-DFD4D768794F}"/>
    <cellStyle name="Comma 2 3 3 2 2 2 3" xfId="2055" xr:uid="{00000000-0005-0000-0000-000003000000}"/>
    <cellStyle name="Comma 2 3 3 2 2 2 3 2" xfId="5025" xr:uid="{46900217-E9E1-487D-A3AC-A97CB3E577B2}"/>
    <cellStyle name="Comma 2 3 3 2 2 2 4" xfId="3581" xr:uid="{9EBCFB9E-E5BA-44D7-BC3E-7C1C023BA9E6}"/>
    <cellStyle name="Comma 2 3 3 2 2 3" xfId="985" xr:uid="{00000000-0005-0000-0000-000003000000}"/>
    <cellStyle name="Comma 2 3 3 2 2 3 2" xfId="2429" xr:uid="{00000000-0005-0000-0000-000003000000}"/>
    <cellStyle name="Comma 2 3 3 2 2 3 2 2" xfId="5399" xr:uid="{57FFD612-504C-46BB-B02C-AB823CCFB790}"/>
    <cellStyle name="Comma 2 3 3 2 2 3 3" xfId="3955" xr:uid="{B4EA9CA4-48A9-478C-8E73-B35F09D7EC08}"/>
    <cellStyle name="Comma 2 3 3 2 2 4" xfId="1707" xr:uid="{00000000-0005-0000-0000-000003000000}"/>
    <cellStyle name="Comma 2 3 3 2 2 4 2" xfId="4677" xr:uid="{AA3E40CE-3352-4DF4-A67B-94541F010BA7}"/>
    <cellStyle name="Comma 2 3 3 2 2 5" xfId="3233" xr:uid="{B1A42CEA-9378-44C2-AE50-B4F223D13AF7}"/>
    <cellStyle name="Comma 2 3 3 2 3" xfId="379" xr:uid="{00000000-0005-0000-0000-000003000000}"/>
    <cellStyle name="Comma 2 3 3 2 3 2" xfId="727" xr:uid="{00000000-0005-0000-0000-000003000000}"/>
    <cellStyle name="Comma 2 3 3 2 3 2 2" xfId="1449" xr:uid="{00000000-0005-0000-0000-000003000000}"/>
    <cellStyle name="Comma 2 3 3 2 3 2 2 2" xfId="2893" xr:uid="{00000000-0005-0000-0000-000003000000}"/>
    <cellStyle name="Comma 2 3 3 2 3 2 2 2 2" xfId="5863" xr:uid="{3A087BD6-4FCE-4E04-B4FF-E2D3822209D3}"/>
    <cellStyle name="Comma 2 3 3 2 3 2 2 3" xfId="4419" xr:uid="{7CA8D7C7-E557-4152-837B-72A9C38C3BF5}"/>
    <cellStyle name="Comma 2 3 3 2 3 2 3" xfId="2171" xr:uid="{00000000-0005-0000-0000-000003000000}"/>
    <cellStyle name="Comma 2 3 3 2 3 2 3 2" xfId="5141" xr:uid="{240654ED-8E28-4E61-98A9-53003B1AD62C}"/>
    <cellStyle name="Comma 2 3 3 2 3 2 4" xfId="3697" xr:uid="{16723FAF-CDDD-4F32-AF38-9184374D7940}"/>
    <cellStyle name="Comma 2 3 3 2 3 3" xfId="1101" xr:uid="{00000000-0005-0000-0000-000003000000}"/>
    <cellStyle name="Comma 2 3 3 2 3 3 2" xfId="2545" xr:uid="{00000000-0005-0000-0000-000003000000}"/>
    <cellStyle name="Comma 2 3 3 2 3 3 2 2" xfId="5515" xr:uid="{83B91A32-E208-489E-BA39-B9EF011B4E00}"/>
    <cellStyle name="Comma 2 3 3 2 3 3 3" xfId="4071" xr:uid="{FA95BEDF-3065-4E01-8FAA-30BABF2E1A59}"/>
    <cellStyle name="Comma 2 3 3 2 3 4" xfId="1823" xr:uid="{00000000-0005-0000-0000-000003000000}"/>
    <cellStyle name="Comma 2 3 3 2 3 4 2" xfId="4793" xr:uid="{7244F7D9-9778-4CC1-A525-693756118F7B}"/>
    <cellStyle name="Comma 2 3 3 2 3 5" xfId="3349" xr:uid="{F8621980-9465-4FFA-9CFF-17098B71012D}"/>
    <cellStyle name="Comma 2 3 3 2 4" xfId="495" xr:uid="{00000000-0005-0000-0000-000003000000}"/>
    <cellStyle name="Comma 2 3 3 2 4 2" xfId="1217" xr:uid="{00000000-0005-0000-0000-000003000000}"/>
    <cellStyle name="Comma 2 3 3 2 4 2 2" xfId="2661" xr:uid="{00000000-0005-0000-0000-000003000000}"/>
    <cellStyle name="Comma 2 3 3 2 4 2 2 2" xfId="5631" xr:uid="{9E309BEA-6C63-4DF2-A6ED-E25128094701}"/>
    <cellStyle name="Comma 2 3 3 2 4 2 3" xfId="4187" xr:uid="{7B6EC39D-6C43-47FA-9CFC-18ACBDB72EE3}"/>
    <cellStyle name="Comma 2 3 3 2 4 3" xfId="1939" xr:uid="{00000000-0005-0000-0000-000003000000}"/>
    <cellStyle name="Comma 2 3 3 2 4 3 2" xfId="4909" xr:uid="{E5B78617-161D-478A-BB05-857F1DCC7D61}"/>
    <cellStyle name="Comma 2 3 3 2 4 4" xfId="3465" xr:uid="{16DD9354-0390-41BE-8463-020056B5E15C}"/>
    <cellStyle name="Comma 2 3 3 2 5" xfId="869" xr:uid="{00000000-0005-0000-0000-000003000000}"/>
    <cellStyle name="Comma 2 3 3 2 5 2" xfId="2313" xr:uid="{00000000-0005-0000-0000-000003000000}"/>
    <cellStyle name="Comma 2 3 3 2 5 2 2" xfId="5283" xr:uid="{459A13C3-24AE-4F23-9AEF-CAC0D7716AA2}"/>
    <cellStyle name="Comma 2 3 3 2 5 3" xfId="3839" xr:uid="{1FB23BA4-F3FB-4395-B9B7-DF789A8FC127}"/>
    <cellStyle name="Comma 2 3 3 2 6" xfId="1591" xr:uid="{00000000-0005-0000-0000-000003000000}"/>
    <cellStyle name="Comma 2 3 3 2 6 2" xfId="4561" xr:uid="{54FDE61B-4ABB-49BC-9C58-883F75230E39}"/>
    <cellStyle name="Comma 2 3 3 2 7" xfId="3117" xr:uid="{15A85C5E-B8EB-4CFD-A182-74592F1BF8F4}"/>
    <cellStyle name="Comma 2 3 3 3" xfId="205" xr:uid="{00000000-0005-0000-0000-000003000000}"/>
    <cellStyle name="Comma 2 3 3 3 2" xfId="553" xr:uid="{00000000-0005-0000-0000-000003000000}"/>
    <cellStyle name="Comma 2 3 3 3 2 2" xfId="1275" xr:uid="{00000000-0005-0000-0000-000003000000}"/>
    <cellStyle name="Comma 2 3 3 3 2 2 2" xfId="2719" xr:uid="{00000000-0005-0000-0000-000003000000}"/>
    <cellStyle name="Comma 2 3 3 3 2 2 2 2" xfId="5689" xr:uid="{108B3E23-6D76-450E-8CFA-9657CCB7DEBA}"/>
    <cellStyle name="Comma 2 3 3 3 2 2 3" xfId="4245" xr:uid="{62F07468-F93F-4D8D-9F8B-EFFF1A2344E5}"/>
    <cellStyle name="Comma 2 3 3 3 2 3" xfId="1997" xr:uid="{00000000-0005-0000-0000-000003000000}"/>
    <cellStyle name="Comma 2 3 3 3 2 3 2" xfId="4967" xr:uid="{E49039A8-717F-4448-9F82-7AF4ACE6100D}"/>
    <cellStyle name="Comma 2 3 3 3 2 4" xfId="3523" xr:uid="{3AF894D9-5C44-4D58-A3EC-D9A62036CF32}"/>
    <cellStyle name="Comma 2 3 3 3 3" xfId="927" xr:uid="{00000000-0005-0000-0000-000003000000}"/>
    <cellStyle name="Comma 2 3 3 3 3 2" xfId="2371" xr:uid="{00000000-0005-0000-0000-000003000000}"/>
    <cellStyle name="Comma 2 3 3 3 3 2 2" xfId="5341" xr:uid="{8191530B-0AF2-46B2-BE87-81F3355F7582}"/>
    <cellStyle name="Comma 2 3 3 3 3 3" xfId="3897" xr:uid="{F5747BFC-4C24-4E1A-AEBD-BDA1F45445E1}"/>
    <cellStyle name="Comma 2 3 3 3 4" xfId="1649" xr:uid="{00000000-0005-0000-0000-000003000000}"/>
    <cellStyle name="Comma 2 3 3 3 4 2" xfId="4619" xr:uid="{3DF46E82-FE18-493D-83EE-6092134C0313}"/>
    <cellStyle name="Comma 2 3 3 3 5" xfId="3175" xr:uid="{FAA61581-7CFC-4309-90BC-FABBE87AA7E2}"/>
    <cellStyle name="Comma 2 3 3 4" xfId="321" xr:uid="{00000000-0005-0000-0000-000003000000}"/>
    <cellStyle name="Comma 2 3 3 4 2" xfId="669" xr:uid="{00000000-0005-0000-0000-000003000000}"/>
    <cellStyle name="Comma 2 3 3 4 2 2" xfId="1391" xr:uid="{00000000-0005-0000-0000-000003000000}"/>
    <cellStyle name="Comma 2 3 3 4 2 2 2" xfId="2835" xr:uid="{00000000-0005-0000-0000-000003000000}"/>
    <cellStyle name="Comma 2 3 3 4 2 2 2 2" xfId="5805" xr:uid="{B7E9D29D-2850-4193-974E-7FF168D67BFD}"/>
    <cellStyle name="Comma 2 3 3 4 2 2 3" xfId="4361" xr:uid="{FC007FD8-5CF7-42B9-B91C-777629A8CA4F}"/>
    <cellStyle name="Comma 2 3 3 4 2 3" xfId="2113" xr:uid="{00000000-0005-0000-0000-000003000000}"/>
    <cellStyle name="Comma 2 3 3 4 2 3 2" xfId="5083" xr:uid="{0519564B-8624-4BE3-8596-3FFAC2DB0160}"/>
    <cellStyle name="Comma 2 3 3 4 2 4" xfId="3639" xr:uid="{A830A365-E7FF-4C9A-9008-6F1BDB7856DA}"/>
    <cellStyle name="Comma 2 3 3 4 3" xfId="1043" xr:uid="{00000000-0005-0000-0000-000003000000}"/>
    <cellStyle name="Comma 2 3 3 4 3 2" xfId="2487" xr:uid="{00000000-0005-0000-0000-000003000000}"/>
    <cellStyle name="Comma 2 3 3 4 3 2 2" xfId="5457" xr:uid="{F855E748-2A01-4819-9B19-CB25A2B4688D}"/>
    <cellStyle name="Comma 2 3 3 4 3 3" xfId="4013" xr:uid="{5C228025-904D-4BBF-9C2F-EB370B0EA0FC}"/>
    <cellStyle name="Comma 2 3 3 4 4" xfId="1765" xr:uid="{00000000-0005-0000-0000-000003000000}"/>
    <cellStyle name="Comma 2 3 3 4 4 2" xfId="4735" xr:uid="{614BAC05-1A7F-4895-9A6B-C162FCB5C2D5}"/>
    <cellStyle name="Comma 2 3 3 4 5" xfId="3291" xr:uid="{97191F02-2076-4E6C-844E-32BED516B393}"/>
    <cellStyle name="Comma 2 3 3 5" xfId="437" xr:uid="{00000000-0005-0000-0000-000003000000}"/>
    <cellStyle name="Comma 2 3 3 5 2" xfId="1159" xr:uid="{00000000-0005-0000-0000-000003000000}"/>
    <cellStyle name="Comma 2 3 3 5 2 2" xfId="2603" xr:uid="{00000000-0005-0000-0000-000003000000}"/>
    <cellStyle name="Comma 2 3 3 5 2 2 2" xfId="5573" xr:uid="{B3279CAF-2E31-4E08-9CA8-458EF10E7557}"/>
    <cellStyle name="Comma 2 3 3 5 2 3" xfId="4129" xr:uid="{E1DC4C0B-929A-4D78-AC58-F38027ED6C27}"/>
    <cellStyle name="Comma 2 3 3 5 3" xfId="1881" xr:uid="{00000000-0005-0000-0000-000003000000}"/>
    <cellStyle name="Comma 2 3 3 5 3 2" xfId="4851" xr:uid="{F8018BB9-2F9F-4EAC-8E39-1498A5072586}"/>
    <cellStyle name="Comma 2 3 3 5 4" xfId="3407" xr:uid="{A3571714-CEEC-44A7-B872-4F09D8372EF0}"/>
    <cellStyle name="Comma 2 3 3 6" xfId="811" xr:uid="{00000000-0005-0000-0000-000003000000}"/>
    <cellStyle name="Comma 2 3 3 6 2" xfId="2255" xr:uid="{00000000-0005-0000-0000-000003000000}"/>
    <cellStyle name="Comma 2 3 3 6 2 2" xfId="5225" xr:uid="{955BF693-72D7-467E-BA69-5B0E3632A4CF}"/>
    <cellStyle name="Comma 2 3 3 6 3" xfId="3781" xr:uid="{729D7AFA-D555-43A7-A569-1F6F95A50373}"/>
    <cellStyle name="Comma 2 3 3 7" xfId="1533" xr:uid="{00000000-0005-0000-0000-000003000000}"/>
    <cellStyle name="Comma 2 3 3 7 2" xfId="4503" xr:uid="{C4B09144-0FA0-4D56-98DC-75F14B0A40F1}"/>
    <cellStyle name="Comma 2 3 3 8" xfId="3059" xr:uid="{32564DBE-2D74-4473-BE3B-A292A790099E}"/>
    <cellStyle name="Comma 2 3 4" xfId="95" xr:uid="{00000000-0005-0000-0000-00001E000000}"/>
    <cellStyle name="Comma 2 3 4 2" xfId="211" xr:uid="{00000000-0005-0000-0000-00001E000000}"/>
    <cellStyle name="Comma 2 3 4 2 2" xfId="559" xr:uid="{00000000-0005-0000-0000-00001E000000}"/>
    <cellStyle name="Comma 2 3 4 2 2 2" xfId="1281" xr:uid="{00000000-0005-0000-0000-00001E000000}"/>
    <cellStyle name="Comma 2 3 4 2 2 2 2" xfId="2725" xr:uid="{00000000-0005-0000-0000-00001E000000}"/>
    <cellStyle name="Comma 2 3 4 2 2 2 2 2" xfId="5695" xr:uid="{AB2A7169-FCE5-49FD-8438-86B3230F0BBC}"/>
    <cellStyle name="Comma 2 3 4 2 2 2 3" xfId="4251" xr:uid="{02FE5611-82C4-4266-953C-5355347FFD36}"/>
    <cellStyle name="Comma 2 3 4 2 2 3" xfId="2003" xr:uid="{00000000-0005-0000-0000-00001E000000}"/>
    <cellStyle name="Comma 2 3 4 2 2 3 2" xfId="4973" xr:uid="{24B35CEF-2DC6-49B1-89EE-FC1064EC5D69}"/>
    <cellStyle name="Comma 2 3 4 2 2 4" xfId="3529" xr:uid="{3EB93AF6-0AEF-4821-9B10-D49294493F31}"/>
    <cellStyle name="Comma 2 3 4 2 3" xfId="933" xr:uid="{00000000-0005-0000-0000-00001E000000}"/>
    <cellStyle name="Comma 2 3 4 2 3 2" xfId="2377" xr:uid="{00000000-0005-0000-0000-00001E000000}"/>
    <cellStyle name="Comma 2 3 4 2 3 2 2" xfId="5347" xr:uid="{6C2F6B6B-5D61-48A2-AC65-BDA212092C99}"/>
    <cellStyle name="Comma 2 3 4 2 3 3" xfId="3903" xr:uid="{8E6FE5DD-841E-48DC-B107-FE1F7ACEB16E}"/>
    <cellStyle name="Comma 2 3 4 2 4" xfId="1655" xr:uid="{00000000-0005-0000-0000-00001E000000}"/>
    <cellStyle name="Comma 2 3 4 2 4 2" xfId="4625" xr:uid="{2EEF2D96-8632-4975-AB2D-C4CF2D05549E}"/>
    <cellStyle name="Comma 2 3 4 2 5" xfId="3181" xr:uid="{C902D27E-BDEC-442D-A969-9D26570C6CEA}"/>
    <cellStyle name="Comma 2 3 4 3" xfId="327" xr:uid="{00000000-0005-0000-0000-00001E000000}"/>
    <cellStyle name="Comma 2 3 4 3 2" xfId="675" xr:uid="{00000000-0005-0000-0000-00001E000000}"/>
    <cellStyle name="Comma 2 3 4 3 2 2" xfId="1397" xr:uid="{00000000-0005-0000-0000-00001E000000}"/>
    <cellStyle name="Comma 2 3 4 3 2 2 2" xfId="2841" xr:uid="{00000000-0005-0000-0000-00001E000000}"/>
    <cellStyle name="Comma 2 3 4 3 2 2 2 2" xfId="5811" xr:uid="{7AF35704-68E6-4C78-8932-0E137239CCE6}"/>
    <cellStyle name="Comma 2 3 4 3 2 2 3" xfId="4367" xr:uid="{84B5B6FD-B49C-4124-A206-09C682866DA4}"/>
    <cellStyle name="Comma 2 3 4 3 2 3" xfId="2119" xr:uid="{00000000-0005-0000-0000-00001E000000}"/>
    <cellStyle name="Comma 2 3 4 3 2 3 2" xfId="5089" xr:uid="{D32D3384-2D83-410B-8A6F-80BDE699AD3E}"/>
    <cellStyle name="Comma 2 3 4 3 2 4" xfId="3645" xr:uid="{C5569263-AF52-4BA7-9929-5957A10EBC52}"/>
    <cellStyle name="Comma 2 3 4 3 3" xfId="1049" xr:uid="{00000000-0005-0000-0000-00001E000000}"/>
    <cellStyle name="Comma 2 3 4 3 3 2" xfId="2493" xr:uid="{00000000-0005-0000-0000-00001E000000}"/>
    <cellStyle name="Comma 2 3 4 3 3 2 2" xfId="5463" xr:uid="{6EFBBA69-67F2-4A7B-B0BB-DA47F06DDFEE}"/>
    <cellStyle name="Comma 2 3 4 3 3 3" xfId="4019" xr:uid="{F3B2CDCE-733C-405A-A99B-1522F79F52AD}"/>
    <cellStyle name="Comma 2 3 4 3 4" xfId="1771" xr:uid="{00000000-0005-0000-0000-00001E000000}"/>
    <cellStyle name="Comma 2 3 4 3 4 2" xfId="4741" xr:uid="{2B44AE49-0E87-44A6-AABC-2C9FEDF11FE9}"/>
    <cellStyle name="Comma 2 3 4 3 5" xfId="3297" xr:uid="{F38F0B2B-AA2B-405D-B64E-8956D52D9466}"/>
    <cellStyle name="Comma 2 3 4 4" xfId="443" xr:uid="{00000000-0005-0000-0000-00001E000000}"/>
    <cellStyle name="Comma 2 3 4 4 2" xfId="1165" xr:uid="{00000000-0005-0000-0000-00001E000000}"/>
    <cellStyle name="Comma 2 3 4 4 2 2" xfId="2609" xr:uid="{00000000-0005-0000-0000-00001E000000}"/>
    <cellStyle name="Comma 2 3 4 4 2 2 2" xfId="5579" xr:uid="{D3752D00-2186-4D38-BFAF-C79652A740C9}"/>
    <cellStyle name="Comma 2 3 4 4 2 3" xfId="4135" xr:uid="{AEDA374E-2929-4AC0-9D5A-DB38E5696576}"/>
    <cellStyle name="Comma 2 3 4 4 3" xfId="1887" xr:uid="{00000000-0005-0000-0000-00001E000000}"/>
    <cellStyle name="Comma 2 3 4 4 3 2" xfId="4857" xr:uid="{CED0C8EE-F9C5-4636-8836-B279D9EBA7D2}"/>
    <cellStyle name="Comma 2 3 4 4 4" xfId="3413" xr:uid="{34D56165-BC42-434A-8A01-825F373E7FEB}"/>
    <cellStyle name="Comma 2 3 4 5" xfId="817" xr:uid="{00000000-0005-0000-0000-00001E000000}"/>
    <cellStyle name="Comma 2 3 4 5 2" xfId="2261" xr:uid="{00000000-0005-0000-0000-00001E000000}"/>
    <cellStyle name="Comma 2 3 4 5 2 2" xfId="5231" xr:uid="{322C603B-E560-46D6-996D-488A3E1A4B98}"/>
    <cellStyle name="Comma 2 3 4 5 3" xfId="3787" xr:uid="{18C051A9-3E88-444C-87D8-1647D3B8DFCD}"/>
    <cellStyle name="Comma 2 3 4 6" xfId="1539" xr:uid="{00000000-0005-0000-0000-00001E000000}"/>
    <cellStyle name="Comma 2 3 4 6 2" xfId="4509" xr:uid="{77685393-6FA8-4E1F-A244-F9CD4D6C66D1}"/>
    <cellStyle name="Comma 2 3 4 7" xfId="3065" xr:uid="{F6CA521B-0733-4A6D-9BBE-EB77E328295D}"/>
    <cellStyle name="Comma 2 3 5" xfId="153" xr:uid="{00000000-0005-0000-0000-00001E000000}"/>
    <cellStyle name="Comma 2 3 5 2" xfId="501" xr:uid="{00000000-0005-0000-0000-00001E000000}"/>
    <cellStyle name="Comma 2 3 5 2 2" xfId="1223" xr:uid="{00000000-0005-0000-0000-00001E000000}"/>
    <cellStyle name="Comma 2 3 5 2 2 2" xfId="2667" xr:uid="{00000000-0005-0000-0000-00001E000000}"/>
    <cellStyle name="Comma 2 3 5 2 2 2 2" xfId="5637" xr:uid="{FAC87608-8FF9-4BAB-8EA1-00EF5FA84165}"/>
    <cellStyle name="Comma 2 3 5 2 2 3" xfId="4193" xr:uid="{6334A89C-1C82-462B-A157-61EBC678CC14}"/>
    <cellStyle name="Comma 2 3 5 2 3" xfId="1945" xr:uid="{00000000-0005-0000-0000-00001E000000}"/>
    <cellStyle name="Comma 2 3 5 2 3 2" xfId="4915" xr:uid="{AD5EF55D-642B-4FA5-8667-C69DAAEB873D}"/>
    <cellStyle name="Comma 2 3 5 2 4" xfId="3471" xr:uid="{310199F7-5A84-4355-9F3B-6575E5887ABB}"/>
    <cellStyle name="Comma 2 3 5 3" xfId="875" xr:uid="{00000000-0005-0000-0000-00001E000000}"/>
    <cellStyle name="Comma 2 3 5 3 2" xfId="2319" xr:uid="{00000000-0005-0000-0000-00001E000000}"/>
    <cellStyle name="Comma 2 3 5 3 2 2" xfId="5289" xr:uid="{E2E0ACCA-0D09-4480-81C5-368852E0F776}"/>
    <cellStyle name="Comma 2 3 5 3 3" xfId="3845" xr:uid="{060F72A4-CEFD-4D9A-997D-AC61554D7703}"/>
    <cellStyle name="Comma 2 3 5 4" xfId="1597" xr:uid="{00000000-0005-0000-0000-00001E000000}"/>
    <cellStyle name="Comma 2 3 5 4 2" xfId="4567" xr:uid="{81A1EEBB-C4CB-439D-BB11-93D765314C90}"/>
    <cellStyle name="Comma 2 3 5 5" xfId="3123" xr:uid="{1A591528-AC20-437F-8266-368B3AB60BF0}"/>
    <cellStyle name="Comma 2 3 6" xfId="269" xr:uid="{00000000-0005-0000-0000-00001E000000}"/>
    <cellStyle name="Comma 2 3 6 2" xfId="617" xr:uid="{00000000-0005-0000-0000-00001E000000}"/>
    <cellStyle name="Comma 2 3 6 2 2" xfId="1339" xr:uid="{00000000-0005-0000-0000-00001E000000}"/>
    <cellStyle name="Comma 2 3 6 2 2 2" xfId="2783" xr:uid="{00000000-0005-0000-0000-00001E000000}"/>
    <cellStyle name="Comma 2 3 6 2 2 2 2" xfId="5753" xr:uid="{DE271265-C150-4043-8A2B-1063841F3D4F}"/>
    <cellStyle name="Comma 2 3 6 2 2 3" xfId="4309" xr:uid="{7C8B7D1F-C9CB-4438-8833-6953CA1CA24B}"/>
    <cellStyle name="Comma 2 3 6 2 3" xfId="2061" xr:uid="{00000000-0005-0000-0000-00001E000000}"/>
    <cellStyle name="Comma 2 3 6 2 3 2" xfId="5031" xr:uid="{7C2960F5-066D-450A-B25A-1E74E102B9DA}"/>
    <cellStyle name="Comma 2 3 6 2 4" xfId="3587" xr:uid="{9D7D527A-4F30-48A7-B4D0-EF14B4F713D8}"/>
    <cellStyle name="Comma 2 3 6 3" xfId="991" xr:uid="{00000000-0005-0000-0000-00001E000000}"/>
    <cellStyle name="Comma 2 3 6 3 2" xfId="2435" xr:uid="{00000000-0005-0000-0000-00001E000000}"/>
    <cellStyle name="Comma 2 3 6 3 2 2" xfId="5405" xr:uid="{343F32B8-8DD2-4CD5-B74D-5E2E6D305FAB}"/>
    <cellStyle name="Comma 2 3 6 3 3" xfId="3961" xr:uid="{9E853C51-59A8-4789-819A-1DCE4B18A7E1}"/>
    <cellStyle name="Comma 2 3 6 4" xfId="1713" xr:uid="{00000000-0005-0000-0000-00001E000000}"/>
    <cellStyle name="Comma 2 3 6 4 2" xfId="4683" xr:uid="{F7878A8F-3DC8-4E71-960C-3B2BE79D5F3F}"/>
    <cellStyle name="Comma 2 3 6 5" xfId="3239" xr:uid="{7677D192-F61A-4D2F-B97D-C8094C486953}"/>
    <cellStyle name="Comma 2 3 7" xfId="385" xr:uid="{00000000-0005-0000-0000-00001E000000}"/>
    <cellStyle name="Comma 2 3 7 2" xfId="1107" xr:uid="{00000000-0005-0000-0000-00001E000000}"/>
    <cellStyle name="Comma 2 3 7 2 2" xfId="2551" xr:uid="{00000000-0005-0000-0000-00001E000000}"/>
    <cellStyle name="Comma 2 3 7 2 2 2" xfId="5521" xr:uid="{C2EEED53-D8B1-4C20-9BF8-2464B49E56B8}"/>
    <cellStyle name="Comma 2 3 7 2 3" xfId="4077" xr:uid="{F630D7DD-5778-415E-9444-FDA8247D350D}"/>
    <cellStyle name="Comma 2 3 7 3" xfId="1829" xr:uid="{00000000-0005-0000-0000-00001E000000}"/>
    <cellStyle name="Comma 2 3 7 3 2" xfId="4799" xr:uid="{60454C24-1489-4D29-BEB2-ABC106D2DC47}"/>
    <cellStyle name="Comma 2 3 7 4" xfId="3355" xr:uid="{6BB27323-C27C-4408-8DD7-928C266666E9}"/>
    <cellStyle name="Comma 2 3 8" xfId="731" xr:uid="{00000000-0005-0000-0000-000003000000}"/>
    <cellStyle name="Comma 2 3 8 2" xfId="1453" xr:uid="{00000000-0005-0000-0000-000003000000}"/>
    <cellStyle name="Comma 2 3 8 2 2" xfId="2897" xr:uid="{00000000-0005-0000-0000-000003000000}"/>
    <cellStyle name="Comma 2 3 8 2 2 2" xfId="5867" xr:uid="{52071DBA-461D-4FF1-AECA-64123EEC867F}"/>
    <cellStyle name="Comma 2 3 8 2 3" xfId="4423" xr:uid="{A4C22793-0F4B-4CD6-9D06-2C31271F7A55}"/>
    <cellStyle name="Comma 2 3 8 3" xfId="2175" xr:uid="{00000000-0005-0000-0000-000003000000}"/>
    <cellStyle name="Comma 2 3 8 3 2" xfId="5145" xr:uid="{341B90F7-E83E-42B1-A8E0-7039D5021286}"/>
    <cellStyle name="Comma 2 3 8 4" xfId="3701" xr:uid="{903E5DC6-AA62-4D14-9DD9-1FD315876FAC}"/>
    <cellStyle name="Comma 2 3 9" xfId="759" xr:uid="{00000000-0005-0000-0000-00001E000000}"/>
    <cellStyle name="Comma 2 3 9 2" xfId="2203" xr:uid="{00000000-0005-0000-0000-00001E000000}"/>
    <cellStyle name="Comma 2 3 9 2 2" xfId="5173" xr:uid="{D1164163-285D-41DF-BFE3-2A1AF3B6C67A}"/>
    <cellStyle name="Comma 2 3 9 3" xfId="3729" xr:uid="{512154F8-E617-44EB-BE4F-AE711B1B7FF4}"/>
    <cellStyle name="Comma 2 4" xfId="58" xr:uid="{00000000-0005-0000-0000-000020000000}"/>
    <cellStyle name="Comma 2 4 2" xfId="116" xr:uid="{00000000-0005-0000-0000-000020000000}"/>
    <cellStyle name="Comma 2 4 2 2" xfId="232" xr:uid="{00000000-0005-0000-0000-000020000000}"/>
    <cellStyle name="Comma 2 4 2 2 2" xfId="580" xr:uid="{00000000-0005-0000-0000-000020000000}"/>
    <cellStyle name="Comma 2 4 2 2 2 2" xfId="1302" xr:uid="{00000000-0005-0000-0000-000020000000}"/>
    <cellStyle name="Comma 2 4 2 2 2 2 2" xfId="2746" xr:uid="{00000000-0005-0000-0000-000020000000}"/>
    <cellStyle name="Comma 2 4 2 2 2 2 2 2" xfId="5716" xr:uid="{E9D14551-F95A-42BC-8401-1439136176D3}"/>
    <cellStyle name="Comma 2 4 2 2 2 2 3" xfId="4272" xr:uid="{B826079A-B84F-40FF-89F8-853C08F4FFD3}"/>
    <cellStyle name="Comma 2 4 2 2 2 3" xfId="2024" xr:uid="{00000000-0005-0000-0000-000020000000}"/>
    <cellStyle name="Comma 2 4 2 2 2 3 2" xfId="4994" xr:uid="{E9663FA4-DB54-408C-ADC8-731485334F3A}"/>
    <cellStyle name="Comma 2 4 2 2 2 4" xfId="3550" xr:uid="{A6A0042B-5A28-4D92-B95C-85961483A4AB}"/>
    <cellStyle name="Comma 2 4 2 2 3" xfId="954" xr:uid="{00000000-0005-0000-0000-000020000000}"/>
    <cellStyle name="Comma 2 4 2 2 3 2" xfId="2398" xr:uid="{00000000-0005-0000-0000-000020000000}"/>
    <cellStyle name="Comma 2 4 2 2 3 2 2" xfId="5368" xr:uid="{534978C6-7222-4E8E-856D-8A67FE033D6A}"/>
    <cellStyle name="Comma 2 4 2 2 3 3" xfId="3924" xr:uid="{778DF968-B95C-48FF-9FEE-847B2CA46FAA}"/>
    <cellStyle name="Comma 2 4 2 2 4" xfId="1676" xr:uid="{00000000-0005-0000-0000-000020000000}"/>
    <cellStyle name="Comma 2 4 2 2 4 2" xfId="4646" xr:uid="{BFB8E865-56D4-4185-95AA-564976C718BE}"/>
    <cellStyle name="Comma 2 4 2 2 5" xfId="3202" xr:uid="{E0AE70C6-24C3-4B29-A633-028587A688A8}"/>
    <cellStyle name="Comma 2 4 2 3" xfId="348" xr:uid="{00000000-0005-0000-0000-000020000000}"/>
    <cellStyle name="Comma 2 4 2 3 2" xfId="696" xr:uid="{00000000-0005-0000-0000-000020000000}"/>
    <cellStyle name="Comma 2 4 2 3 2 2" xfId="1418" xr:uid="{00000000-0005-0000-0000-000020000000}"/>
    <cellStyle name="Comma 2 4 2 3 2 2 2" xfId="2862" xr:uid="{00000000-0005-0000-0000-000020000000}"/>
    <cellStyle name="Comma 2 4 2 3 2 2 2 2" xfId="5832" xr:uid="{C396216F-0134-44F8-A487-2CDDD3E6E5AC}"/>
    <cellStyle name="Comma 2 4 2 3 2 2 3" xfId="4388" xr:uid="{D198CAA3-8745-47D0-91D7-E4DA25FE99A8}"/>
    <cellStyle name="Comma 2 4 2 3 2 3" xfId="2140" xr:uid="{00000000-0005-0000-0000-000020000000}"/>
    <cellStyle name="Comma 2 4 2 3 2 3 2" xfId="5110" xr:uid="{5AB7A047-821F-41C1-9348-C0F115733681}"/>
    <cellStyle name="Comma 2 4 2 3 2 4" xfId="3666" xr:uid="{7366EF14-D3C0-4B46-BF2D-8717989D3D77}"/>
    <cellStyle name="Comma 2 4 2 3 3" xfId="1070" xr:uid="{00000000-0005-0000-0000-000020000000}"/>
    <cellStyle name="Comma 2 4 2 3 3 2" xfId="2514" xr:uid="{00000000-0005-0000-0000-000020000000}"/>
    <cellStyle name="Comma 2 4 2 3 3 2 2" xfId="5484" xr:uid="{A5359BB5-873F-4FBF-9929-ED421D8B05AC}"/>
    <cellStyle name="Comma 2 4 2 3 3 3" xfId="4040" xr:uid="{B46AF496-65D7-4E0D-8082-492A6675F586}"/>
    <cellStyle name="Comma 2 4 2 3 4" xfId="1792" xr:uid="{00000000-0005-0000-0000-000020000000}"/>
    <cellStyle name="Comma 2 4 2 3 4 2" xfId="4762" xr:uid="{506C9B0B-2977-42CA-BA77-D9925D0203AB}"/>
    <cellStyle name="Comma 2 4 2 3 5" xfId="3318" xr:uid="{1B31710C-3B1B-47CB-80F0-D11664222675}"/>
    <cellStyle name="Comma 2 4 2 4" xfId="464" xr:uid="{00000000-0005-0000-0000-000020000000}"/>
    <cellStyle name="Comma 2 4 2 4 2" xfId="1186" xr:uid="{00000000-0005-0000-0000-000020000000}"/>
    <cellStyle name="Comma 2 4 2 4 2 2" xfId="2630" xr:uid="{00000000-0005-0000-0000-000020000000}"/>
    <cellStyle name="Comma 2 4 2 4 2 2 2" xfId="5600" xr:uid="{9B3BA265-A506-46F2-8FC5-D8CF9D81A507}"/>
    <cellStyle name="Comma 2 4 2 4 2 3" xfId="4156" xr:uid="{69AD52AA-F574-47C2-8755-86F5DF48B5D9}"/>
    <cellStyle name="Comma 2 4 2 4 3" xfId="1908" xr:uid="{00000000-0005-0000-0000-000020000000}"/>
    <cellStyle name="Comma 2 4 2 4 3 2" xfId="4878" xr:uid="{5E2FCE92-764A-4F0F-BB37-E345CEEDD9BB}"/>
    <cellStyle name="Comma 2 4 2 4 4" xfId="3434" xr:uid="{31AFA2F4-7586-4773-A654-1B276A3135F6}"/>
    <cellStyle name="Comma 2 4 2 5" xfId="838" xr:uid="{00000000-0005-0000-0000-000020000000}"/>
    <cellStyle name="Comma 2 4 2 5 2" xfId="2282" xr:uid="{00000000-0005-0000-0000-000020000000}"/>
    <cellStyle name="Comma 2 4 2 5 2 2" xfId="5252" xr:uid="{6253553C-3A0C-470B-8DCC-720A4B1970F2}"/>
    <cellStyle name="Comma 2 4 2 5 3" xfId="3808" xr:uid="{BDA2861E-C0C5-4D3E-A7F6-781011736DD3}"/>
    <cellStyle name="Comma 2 4 2 6" xfId="1560" xr:uid="{00000000-0005-0000-0000-000020000000}"/>
    <cellStyle name="Comma 2 4 2 6 2" xfId="4530" xr:uid="{670DCB83-AE9A-4759-8AD8-6C42D2DBF861}"/>
    <cellStyle name="Comma 2 4 2 7" xfId="3086" xr:uid="{4D3D1AD6-D10F-4E89-A0C8-2E63577945EE}"/>
    <cellStyle name="Comma 2 4 3" xfId="174" xr:uid="{00000000-0005-0000-0000-000020000000}"/>
    <cellStyle name="Comma 2 4 3 2" xfId="522" xr:uid="{00000000-0005-0000-0000-000020000000}"/>
    <cellStyle name="Comma 2 4 3 2 2" xfId="1244" xr:uid="{00000000-0005-0000-0000-000020000000}"/>
    <cellStyle name="Comma 2 4 3 2 2 2" xfId="2688" xr:uid="{00000000-0005-0000-0000-000020000000}"/>
    <cellStyle name="Comma 2 4 3 2 2 2 2" xfId="5658" xr:uid="{CAA04168-995F-47DD-B0EE-08ADFF51E5AD}"/>
    <cellStyle name="Comma 2 4 3 2 2 3" xfId="4214" xr:uid="{B94F78F7-363B-4483-93F9-357D87AA0391}"/>
    <cellStyle name="Comma 2 4 3 2 3" xfId="1966" xr:uid="{00000000-0005-0000-0000-000020000000}"/>
    <cellStyle name="Comma 2 4 3 2 3 2" xfId="4936" xr:uid="{E649E3D0-B4D0-4408-B4AB-17BDEC930736}"/>
    <cellStyle name="Comma 2 4 3 2 4" xfId="3492" xr:uid="{70641A64-93A7-4703-884D-DBCD28057557}"/>
    <cellStyle name="Comma 2 4 3 3" xfId="896" xr:uid="{00000000-0005-0000-0000-000020000000}"/>
    <cellStyle name="Comma 2 4 3 3 2" xfId="2340" xr:uid="{00000000-0005-0000-0000-000020000000}"/>
    <cellStyle name="Comma 2 4 3 3 2 2" xfId="5310" xr:uid="{6F8D1BC8-1E51-4ED9-A005-684EE2D31F92}"/>
    <cellStyle name="Comma 2 4 3 3 3" xfId="3866" xr:uid="{C4D5C14B-6EBA-4966-B0F5-F3F098B474FB}"/>
    <cellStyle name="Comma 2 4 3 4" xfId="1618" xr:uid="{00000000-0005-0000-0000-000020000000}"/>
    <cellStyle name="Comma 2 4 3 4 2" xfId="4588" xr:uid="{7E10E9C5-C64A-4992-A211-36FFFA18249F}"/>
    <cellStyle name="Comma 2 4 3 5" xfId="3144" xr:uid="{379F7BA3-766E-4062-AFEC-009CD032CB0F}"/>
    <cellStyle name="Comma 2 4 4" xfId="290" xr:uid="{00000000-0005-0000-0000-000020000000}"/>
    <cellStyle name="Comma 2 4 4 2" xfId="638" xr:uid="{00000000-0005-0000-0000-000020000000}"/>
    <cellStyle name="Comma 2 4 4 2 2" xfId="1360" xr:uid="{00000000-0005-0000-0000-000020000000}"/>
    <cellStyle name="Comma 2 4 4 2 2 2" xfId="2804" xr:uid="{00000000-0005-0000-0000-000020000000}"/>
    <cellStyle name="Comma 2 4 4 2 2 2 2" xfId="5774" xr:uid="{2354C62C-1849-4E12-9EAE-06B784AE31FB}"/>
    <cellStyle name="Comma 2 4 4 2 2 3" xfId="4330" xr:uid="{322645DD-9358-40B9-8617-07AF57251F2D}"/>
    <cellStyle name="Comma 2 4 4 2 3" xfId="2082" xr:uid="{00000000-0005-0000-0000-000020000000}"/>
    <cellStyle name="Comma 2 4 4 2 3 2" xfId="5052" xr:uid="{A2874F6F-DBB9-4401-960C-094AD609E7DD}"/>
    <cellStyle name="Comma 2 4 4 2 4" xfId="3608" xr:uid="{59D7A681-D19A-414D-8F39-738C30C34564}"/>
    <cellStyle name="Comma 2 4 4 3" xfId="1012" xr:uid="{00000000-0005-0000-0000-000020000000}"/>
    <cellStyle name="Comma 2 4 4 3 2" xfId="2456" xr:uid="{00000000-0005-0000-0000-000020000000}"/>
    <cellStyle name="Comma 2 4 4 3 2 2" xfId="5426" xr:uid="{36E69D70-7A1A-49B8-ABA1-1270FFD6D84E}"/>
    <cellStyle name="Comma 2 4 4 3 3" xfId="3982" xr:uid="{C97E29A9-B3A1-4FBD-B93C-03F37BD94DE9}"/>
    <cellStyle name="Comma 2 4 4 4" xfId="1734" xr:uid="{00000000-0005-0000-0000-000020000000}"/>
    <cellStyle name="Comma 2 4 4 4 2" xfId="4704" xr:uid="{A76E4975-551C-466C-BD9B-8C0D94DE7FBF}"/>
    <cellStyle name="Comma 2 4 4 5" xfId="3260" xr:uid="{8317ABDD-1E5E-4ADC-9C88-24A8DB929B97}"/>
    <cellStyle name="Comma 2 4 5" xfId="406" xr:uid="{00000000-0005-0000-0000-000020000000}"/>
    <cellStyle name="Comma 2 4 5 2" xfId="1128" xr:uid="{00000000-0005-0000-0000-000020000000}"/>
    <cellStyle name="Comma 2 4 5 2 2" xfId="2572" xr:uid="{00000000-0005-0000-0000-000020000000}"/>
    <cellStyle name="Comma 2 4 5 2 2 2" xfId="5542" xr:uid="{9ECA2908-B2E8-4D71-9AEC-2C4EAFEBE37A}"/>
    <cellStyle name="Comma 2 4 5 2 3" xfId="4098" xr:uid="{CCA1FA67-B166-4C5F-A854-AEC3BB5A9546}"/>
    <cellStyle name="Comma 2 4 5 3" xfId="1850" xr:uid="{00000000-0005-0000-0000-000020000000}"/>
    <cellStyle name="Comma 2 4 5 3 2" xfId="4820" xr:uid="{81D6F60A-3027-4C20-9CA3-E7355CA3071E}"/>
    <cellStyle name="Comma 2 4 5 4" xfId="3376" xr:uid="{8A471A6C-A242-4D32-97D4-7219647E99E9}"/>
    <cellStyle name="Comma 2 4 6" xfId="780" xr:uid="{00000000-0005-0000-0000-000020000000}"/>
    <cellStyle name="Comma 2 4 6 2" xfId="2224" xr:uid="{00000000-0005-0000-0000-000020000000}"/>
    <cellStyle name="Comma 2 4 6 2 2" xfId="5194" xr:uid="{E1F23FC0-0564-49B3-8982-1754E2D44216}"/>
    <cellStyle name="Comma 2 4 6 3" xfId="3750" xr:uid="{CB0E30BB-CC76-4266-93D6-2FEBBE257895}"/>
    <cellStyle name="Comma 2 4 7" xfId="1502" xr:uid="{00000000-0005-0000-0000-000020000000}"/>
    <cellStyle name="Comma 2 4 7 2" xfId="4472" xr:uid="{0B532F2B-2B7B-46FC-90C9-A2240B33B132}"/>
    <cellStyle name="Comma 2 4 8" xfId="2946" xr:uid="{00000000-0005-0000-0000-000020000000}"/>
    <cellStyle name="Comma 2 4 8 2" xfId="5916" xr:uid="{957AC1FF-803A-4EAE-8AFA-4CD6228C2017}"/>
    <cellStyle name="Comma 2 4 9" xfId="3028" xr:uid="{072FEDEA-814A-4D8D-B265-405FB72BF306}"/>
    <cellStyle name="Comma 2 5" xfId="65" xr:uid="{00000000-0005-0000-0000-000001000000}"/>
    <cellStyle name="Comma 2 5 2" xfId="123" xr:uid="{00000000-0005-0000-0000-000001000000}"/>
    <cellStyle name="Comma 2 5 2 2" xfId="239" xr:uid="{00000000-0005-0000-0000-000001000000}"/>
    <cellStyle name="Comma 2 5 2 2 2" xfId="587" xr:uid="{00000000-0005-0000-0000-000001000000}"/>
    <cellStyle name="Comma 2 5 2 2 2 2" xfId="1309" xr:uid="{00000000-0005-0000-0000-000001000000}"/>
    <cellStyle name="Comma 2 5 2 2 2 2 2" xfId="2753" xr:uid="{00000000-0005-0000-0000-000001000000}"/>
    <cellStyle name="Comma 2 5 2 2 2 2 2 2" xfId="5723" xr:uid="{B5906294-1389-477B-B35C-AE7CF123422D}"/>
    <cellStyle name="Comma 2 5 2 2 2 2 3" xfId="4279" xr:uid="{8412457E-1DD6-4A73-8D7D-71414EE948A4}"/>
    <cellStyle name="Comma 2 5 2 2 2 3" xfId="2031" xr:uid="{00000000-0005-0000-0000-000001000000}"/>
    <cellStyle name="Comma 2 5 2 2 2 3 2" xfId="5001" xr:uid="{248871A5-50BB-4E48-8C39-82D316DA28F6}"/>
    <cellStyle name="Comma 2 5 2 2 2 4" xfId="3557" xr:uid="{69AF9F9F-F320-47B9-9E2F-9B987B61C87D}"/>
    <cellStyle name="Comma 2 5 2 2 3" xfId="961" xr:uid="{00000000-0005-0000-0000-000001000000}"/>
    <cellStyle name="Comma 2 5 2 2 3 2" xfId="2405" xr:uid="{00000000-0005-0000-0000-000001000000}"/>
    <cellStyle name="Comma 2 5 2 2 3 2 2" xfId="5375" xr:uid="{5785453F-3190-4C5B-9FE4-315910413AFE}"/>
    <cellStyle name="Comma 2 5 2 2 3 3" xfId="3931" xr:uid="{0CA98972-2CD5-4BBD-98F1-43AAD9D2F048}"/>
    <cellStyle name="Comma 2 5 2 2 4" xfId="1683" xr:uid="{00000000-0005-0000-0000-000001000000}"/>
    <cellStyle name="Comma 2 5 2 2 4 2" xfId="4653" xr:uid="{335F0BB4-C8FA-4D97-B13D-827EE4370942}"/>
    <cellStyle name="Comma 2 5 2 2 5" xfId="3209" xr:uid="{285C5C81-F761-4BB3-90EA-E5D36D4B6C10}"/>
    <cellStyle name="Comma 2 5 2 3" xfId="355" xr:uid="{00000000-0005-0000-0000-000001000000}"/>
    <cellStyle name="Comma 2 5 2 3 2" xfId="703" xr:uid="{00000000-0005-0000-0000-000001000000}"/>
    <cellStyle name="Comma 2 5 2 3 2 2" xfId="1425" xr:uid="{00000000-0005-0000-0000-000001000000}"/>
    <cellStyle name="Comma 2 5 2 3 2 2 2" xfId="2869" xr:uid="{00000000-0005-0000-0000-000001000000}"/>
    <cellStyle name="Comma 2 5 2 3 2 2 2 2" xfId="5839" xr:uid="{3F306B17-DCF1-4719-8E42-FCC7D6865C27}"/>
    <cellStyle name="Comma 2 5 2 3 2 2 3" xfId="4395" xr:uid="{74F8568E-86AD-45BB-BEA7-7D7871390128}"/>
    <cellStyle name="Comma 2 5 2 3 2 3" xfId="2147" xr:uid="{00000000-0005-0000-0000-000001000000}"/>
    <cellStyle name="Comma 2 5 2 3 2 3 2" xfId="5117" xr:uid="{D1BB23C8-C030-4727-A86D-FC1E08A020ED}"/>
    <cellStyle name="Comma 2 5 2 3 2 4" xfId="3673" xr:uid="{03A22F2D-D11B-44B4-ABF6-30AC4844976E}"/>
    <cellStyle name="Comma 2 5 2 3 3" xfId="1077" xr:uid="{00000000-0005-0000-0000-000001000000}"/>
    <cellStyle name="Comma 2 5 2 3 3 2" xfId="2521" xr:uid="{00000000-0005-0000-0000-000001000000}"/>
    <cellStyle name="Comma 2 5 2 3 3 2 2" xfId="5491" xr:uid="{004418BB-666E-40AA-8B1D-AF75CDF8E878}"/>
    <cellStyle name="Comma 2 5 2 3 3 3" xfId="4047" xr:uid="{1DE6B8B5-9AFF-47DA-BBA2-FF7F74A5FC0C}"/>
    <cellStyle name="Comma 2 5 2 3 4" xfId="1799" xr:uid="{00000000-0005-0000-0000-000001000000}"/>
    <cellStyle name="Comma 2 5 2 3 4 2" xfId="4769" xr:uid="{4C79B29B-3FD2-4F63-B559-5FDA40D39AFD}"/>
    <cellStyle name="Comma 2 5 2 3 5" xfId="3325" xr:uid="{F7E2C41F-B0C1-43FB-9B62-4CEE0126A7C3}"/>
    <cellStyle name="Comma 2 5 2 4" xfId="471" xr:uid="{00000000-0005-0000-0000-000001000000}"/>
    <cellStyle name="Comma 2 5 2 4 2" xfId="1193" xr:uid="{00000000-0005-0000-0000-000001000000}"/>
    <cellStyle name="Comma 2 5 2 4 2 2" xfId="2637" xr:uid="{00000000-0005-0000-0000-000001000000}"/>
    <cellStyle name="Comma 2 5 2 4 2 2 2" xfId="5607" xr:uid="{49923032-9F57-44E0-9A4E-9A6E5730F696}"/>
    <cellStyle name="Comma 2 5 2 4 2 3" xfId="4163" xr:uid="{1BD2773C-097B-4886-84B7-64B97424F936}"/>
    <cellStyle name="Comma 2 5 2 4 3" xfId="1915" xr:uid="{00000000-0005-0000-0000-000001000000}"/>
    <cellStyle name="Comma 2 5 2 4 3 2" xfId="4885" xr:uid="{CF212A4F-D5E9-4FD1-BF21-87BD34D3977F}"/>
    <cellStyle name="Comma 2 5 2 4 4" xfId="3441" xr:uid="{20856568-BED9-48B1-ABAD-48A729419618}"/>
    <cellStyle name="Comma 2 5 2 5" xfId="845" xr:uid="{00000000-0005-0000-0000-000001000000}"/>
    <cellStyle name="Comma 2 5 2 5 2" xfId="2289" xr:uid="{00000000-0005-0000-0000-000001000000}"/>
    <cellStyle name="Comma 2 5 2 5 2 2" xfId="5259" xr:uid="{32FED34A-9B41-436E-BA08-1244EB18FF91}"/>
    <cellStyle name="Comma 2 5 2 5 3" xfId="3815" xr:uid="{37C99F0B-6CB3-4757-B53F-0C9D94741859}"/>
    <cellStyle name="Comma 2 5 2 6" xfId="1567" xr:uid="{00000000-0005-0000-0000-000001000000}"/>
    <cellStyle name="Comma 2 5 2 6 2" xfId="4537" xr:uid="{9834B395-9611-463E-BDAB-D29E250451FA}"/>
    <cellStyle name="Comma 2 5 2 7" xfId="3093" xr:uid="{EF6A73A7-BE7F-4833-A849-FE7F7C50F121}"/>
    <cellStyle name="Comma 2 5 3" xfId="181" xr:uid="{00000000-0005-0000-0000-000001000000}"/>
    <cellStyle name="Comma 2 5 3 2" xfId="529" xr:uid="{00000000-0005-0000-0000-000001000000}"/>
    <cellStyle name="Comma 2 5 3 2 2" xfId="1251" xr:uid="{00000000-0005-0000-0000-000001000000}"/>
    <cellStyle name="Comma 2 5 3 2 2 2" xfId="2695" xr:uid="{00000000-0005-0000-0000-000001000000}"/>
    <cellStyle name="Comma 2 5 3 2 2 2 2" xfId="5665" xr:uid="{2EE08254-25B1-4232-8F6A-CC54E9007BED}"/>
    <cellStyle name="Comma 2 5 3 2 2 3" xfId="4221" xr:uid="{0E5EAA18-BB17-466E-9F79-032A83F0A908}"/>
    <cellStyle name="Comma 2 5 3 2 3" xfId="1973" xr:uid="{00000000-0005-0000-0000-000001000000}"/>
    <cellStyle name="Comma 2 5 3 2 3 2" xfId="4943" xr:uid="{A9A0A36B-2B8C-4A17-B069-5A3525B3B79D}"/>
    <cellStyle name="Comma 2 5 3 2 4" xfId="3499" xr:uid="{3EBAA30D-3460-4395-B3BF-06C18C900735}"/>
    <cellStyle name="Comma 2 5 3 3" xfId="903" xr:uid="{00000000-0005-0000-0000-000001000000}"/>
    <cellStyle name="Comma 2 5 3 3 2" xfId="2347" xr:uid="{00000000-0005-0000-0000-000001000000}"/>
    <cellStyle name="Comma 2 5 3 3 2 2" xfId="5317" xr:uid="{D14B8772-9CA1-459E-8C24-9F906D950D70}"/>
    <cellStyle name="Comma 2 5 3 3 3" xfId="3873" xr:uid="{7362FA0A-4427-42CB-93C7-0A9F91543142}"/>
    <cellStyle name="Comma 2 5 3 4" xfId="1625" xr:uid="{00000000-0005-0000-0000-000001000000}"/>
    <cellStyle name="Comma 2 5 3 4 2" xfId="4595" xr:uid="{152B096D-46DB-4E4E-A8B2-14A93BADF545}"/>
    <cellStyle name="Comma 2 5 3 5" xfId="3151" xr:uid="{3E21B106-938C-441F-827B-FEF32D8974D4}"/>
    <cellStyle name="Comma 2 5 4" xfId="297" xr:uid="{00000000-0005-0000-0000-000001000000}"/>
    <cellStyle name="Comma 2 5 4 2" xfId="645" xr:uid="{00000000-0005-0000-0000-000001000000}"/>
    <cellStyle name="Comma 2 5 4 2 2" xfId="1367" xr:uid="{00000000-0005-0000-0000-000001000000}"/>
    <cellStyle name="Comma 2 5 4 2 2 2" xfId="2811" xr:uid="{00000000-0005-0000-0000-000001000000}"/>
    <cellStyle name="Comma 2 5 4 2 2 2 2" xfId="5781" xr:uid="{8DE28A24-4CBA-40F9-B127-F5795F843309}"/>
    <cellStyle name="Comma 2 5 4 2 2 3" xfId="4337" xr:uid="{233D1598-0316-4659-9C1B-3CC18E9A9C60}"/>
    <cellStyle name="Comma 2 5 4 2 3" xfId="2089" xr:uid="{00000000-0005-0000-0000-000001000000}"/>
    <cellStyle name="Comma 2 5 4 2 3 2" xfId="5059" xr:uid="{387433D2-769B-49D1-9420-8F2D58570083}"/>
    <cellStyle name="Comma 2 5 4 2 4" xfId="3615" xr:uid="{E8A8E99A-3976-4BB2-858D-34EF10C28C99}"/>
    <cellStyle name="Comma 2 5 4 3" xfId="1019" xr:uid="{00000000-0005-0000-0000-000001000000}"/>
    <cellStyle name="Comma 2 5 4 3 2" xfId="2463" xr:uid="{00000000-0005-0000-0000-000001000000}"/>
    <cellStyle name="Comma 2 5 4 3 2 2" xfId="5433" xr:uid="{6F697143-965F-47CB-BCEC-A0B35DF76312}"/>
    <cellStyle name="Comma 2 5 4 3 3" xfId="3989" xr:uid="{E2CB3F03-D7A3-4B2B-8B9A-54775322A3D6}"/>
    <cellStyle name="Comma 2 5 4 4" xfId="1741" xr:uid="{00000000-0005-0000-0000-000001000000}"/>
    <cellStyle name="Comma 2 5 4 4 2" xfId="4711" xr:uid="{B5C95776-65AD-4269-8818-F3EBBDFC7B63}"/>
    <cellStyle name="Comma 2 5 4 5" xfId="3267" xr:uid="{F0E74D36-49B5-48E4-978D-C64569C369F2}"/>
    <cellStyle name="Comma 2 5 5" xfId="413" xr:uid="{00000000-0005-0000-0000-000001000000}"/>
    <cellStyle name="Comma 2 5 5 2" xfId="1135" xr:uid="{00000000-0005-0000-0000-000001000000}"/>
    <cellStyle name="Comma 2 5 5 2 2" xfId="2579" xr:uid="{00000000-0005-0000-0000-000001000000}"/>
    <cellStyle name="Comma 2 5 5 2 2 2" xfId="5549" xr:uid="{6739D739-70FA-4B9A-BCF6-214B13028804}"/>
    <cellStyle name="Comma 2 5 5 2 3" xfId="4105" xr:uid="{9DADF1BD-53D4-4519-B66D-ED2283D5EB96}"/>
    <cellStyle name="Comma 2 5 5 3" xfId="1857" xr:uid="{00000000-0005-0000-0000-000001000000}"/>
    <cellStyle name="Comma 2 5 5 3 2" xfId="4827" xr:uid="{0A1E44D5-5441-4A75-B408-9C0E8A10CFBF}"/>
    <cellStyle name="Comma 2 5 5 4" xfId="3383" xr:uid="{0D4D68F2-3C0D-4BB3-92B3-3443613068C2}"/>
    <cellStyle name="Comma 2 5 6" xfId="787" xr:uid="{00000000-0005-0000-0000-000001000000}"/>
    <cellStyle name="Comma 2 5 6 2" xfId="2231" xr:uid="{00000000-0005-0000-0000-000001000000}"/>
    <cellStyle name="Comma 2 5 6 2 2" xfId="5201" xr:uid="{5CE91E91-5519-4C56-83F0-81949349386F}"/>
    <cellStyle name="Comma 2 5 6 3" xfId="3757" xr:uid="{B8353EA6-57AA-4000-811C-590CD66618BC}"/>
    <cellStyle name="Comma 2 5 7" xfId="1509" xr:uid="{00000000-0005-0000-0000-000001000000}"/>
    <cellStyle name="Comma 2 5 7 2" xfId="4479" xr:uid="{83537F96-DB32-47BC-A585-986F5772A5AF}"/>
    <cellStyle name="Comma 2 5 8" xfId="3035" xr:uid="{1067CADC-0C93-4A02-839A-2FFCD2595C10}"/>
    <cellStyle name="Comma 2 6" xfId="92" xr:uid="{00000000-0005-0000-0000-00001C000000}"/>
    <cellStyle name="Comma 2 6 2" xfId="208" xr:uid="{00000000-0005-0000-0000-00001C000000}"/>
    <cellStyle name="Comma 2 6 2 2" xfId="556" xr:uid="{00000000-0005-0000-0000-00001C000000}"/>
    <cellStyle name="Comma 2 6 2 2 2" xfId="1278" xr:uid="{00000000-0005-0000-0000-00001C000000}"/>
    <cellStyle name="Comma 2 6 2 2 2 2" xfId="2722" xr:uid="{00000000-0005-0000-0000-00001C000000}"/>
    <cellStyle name="Comma 2 6 2 2 2 2 2" xfId="5692" xr:uid="{339DD66E-AFCF-4107-A592-6069EBE18420}"/>
    <cellStyle name="Comma 2 6 2 2 2 3" xfId="4248" xr:uid="{DF1F9008-67CE-4928-8E30-0F583FD1028B}"/>
    <cellStyle name="Comma 2 6 2 2 3" xfId="2000" xr:uid="{00000000-0005-0000-0000-00001C000000}"/>
    <cellStyle name="Comma 2 6 2 2 3 2" xfId="4970" xr:uid="{BE763B64-62FD-4874-B039-172CF6E4946C}"/>
    <cellStyle name="Comma 2 6 2 2 4" xfId="3526" xr:uid="{8B396819-3E9D-4F68-9CF6-9B72B8F536D4}"/>
    <cellStyle name="Comma 2 6 2 3" xfId="930" xr:uid="{00000000-0005-0000-0000-00001C000000}"/>
    <cellStyle name="Comma 2 6 2 3 2" xfId="2374" xr:uid="{00000000-0005-0000-0000-00001C000000}"/>
    <cellStyle name="Comma 2 6 2 3 2 2" xfId="5344" xr:uid="{D995E2C5-2823-4913-A517-0FE18339887B}"/>
    <cellStyle name="Comma 2 6 2 3 3" xfId="3900" xr:uid="{25213F6D-C43E-432F-922B-832FF008018A}"/>
    <cellStyle name="Comma 2 6 2 4" xfId="1652" xr:uid="{00000000-0005-0000-0000-00001C000000}"/>
    <cellStyle name="Comma 2 6 2 4 2" xfId="4622" xr:uid="{ABA7B580-58B3-4F14-9C74-F7EB45BD2C53}"/>
    <cellStyle name="Comma 2 6 2 5" xfId="3178" xr:uid="{125F2519-B357-45CC-A288-7A8EF8BCEA4F}"/>
    <cellStyle name="Comma 2 6 3" xfId="324" xr:uid="{00000000-0005-0000-0000-00001C000000}"/>
    <cellStyle name="Comma 2 6 3 2" xfId="672" xr:uid="{00000000-0005-0000-0000-00001C000000}"/>
    <cellStyle name="Comma 2 6 3 2 2" xfId="1394" xr:uid="{00000000-0005-0000-0000-00001C000000}"/>
    <cellStyle name="Comma 2 6 3 2 2 2" xfId="2838" xr:uid="{00000000-0005-0000-0000-00001C000000}"/>
    <cellStyle name="Comma 2 6 3 2 2 2 2" xfId="5808" xr:uid="{D2EDBB31-335F-495C-A6F3-A56516E5E8D6}"/>
    <cellStyle name="Comma 2 6 3 2 2 3" xfId="4364" xr:uid="{1D8B6C06-C357-4B03-8DF2-B5CA3F9F6B2B}"/>
    <cellStyle name="Comma 2 6 3 2 3" xfId="2116" xr:uid="{00000000-0005-0000-0000-00001C000000}"/>
    <cellStyle name="Comma 2 6 3 2 3 2" xfId="5086" xr:uid="{E4D61634-83E5-4ED3-A994-C279FD739D85}"/>
    <cellStyle name="Comma 2 6 3 2 4" xfId="3642" xr:uid="{31B4D9D2-38AE-4BF9-8F54-49DD756950E4}"/>
    <cellStyle name="Comma 2 6 3 3" xfId="1046" xr:uid="{00000000-0005-0000-0000-00001C000000}"/>
    <cellStyle name="Comma 2 6 3 3 2" xfId="2490" xr:uid="{00000000-0005-0000-0000-00001C000000}"/>
    <cellStyle name="Comma 2 6 3 3 2 2" xfId="5460" xr:uid="{168C5C66-1A0E-4E0A-AF37-7391FCF56201}"/>
    <cellStyle name="Comma 2 6 3 3 3" xfId="4016" xr:uid="{B4D65D33-C4EF-40E6-B97D-35ECCB4C9083}"/>
    <cellStyle name="Comma 2 6 3 4" xfId="1768" xr:uid="{00000000-0005-0000-0000-00001C000000}"/>
    <cellStyle name="Comma 2 6 3 4 2" xfId="4738" xr:uid="{75716FA8-F8C0-48D6-B40D-7354B705DF40}"/>
    <cellStyle name="Comma 2 6 3 5" xfId="3294" xr:uid="{937654E1-D403-4C5F-AD18-9F8B2BB405CB}"/>
    <cellStyle name="Comma 2 6 4" xfId="440" xr:uid="{00000000-0005-0000-0000-00001C000000}"/>
    <cellStyle name="Comma 2 6 4 2" xfId="1162" xr:uid="{00000000-0005-0000-0000-00001C000000}"/>
    <cellStyle name="Comma 2 6 4 2 2" xfId="2606" xr:uid="{00000000-0005-0000-0000-00001C000000}"/>
    <cellStyle name="Comma 2 6 4 2 2 2" xfId="5576" xr:uid="{FC67156B-5CDA-4C6C-AE67-BD50456C4315}"/>
    <cellStyle name="Comma 2 6 4 2 3" xfId="4132" xr:uid="{B017BEF0-F055-44DA-A343-B05E9BF32509}"/>
    <cellStyle name="Comma 2 6 4 3" xfId="1884" xr:uid="{00000000-0005-0000-0000-00001C000000}"/>
    <cellStyle name="Comma 2 6 4 3 2" xfId="4854" xr:uid="{CC2B485C-0BF3-4B09-9607-22340E912AE3}"/>
    <cellStyle name="Comma 2 6 4 4" xfId="3410" xr:uid="{B76CE662-85C0-4273-91D0-2C96C48F84DC}"/>
    <cellStyle name="Comma 2 6 5" xfId="814" xr:uid="{00000000-0005-0000-0000-00001C000000}"/>
    <cellStyle name="Comma 2 6 5 2" xfId="2258" xr:uid="{00000000-0005-0000-0000-00001C000000}"/>
    <cellStyle name="Comma 2 6 5 2 2" xfId="5228" xr:uid="{A2F40ED2-7473-4887-AD21-A6C6284FC69E}"/>
    <cellStyle name="Comma 2 6 5 3" xfId="3784" xr:uid="{29B3EEE2-BC86-46A9-AF17-B5388AB83B7F}"/>
    <cellStyle name="Comma 2 6 6" xfId="1536" xr:uid="{00000000-0005-0000-0000-00001C000000}"/>
    <cellStyle name="Comma 2 6 6 2" xfId="4506" xr:uid="{435869D8-DCDD-4323-B969-D6A5A5F4DC45}"/>
    <cellStyle name="Comma 2 6 7" xfId="3062" xr:uid="{C2181DED-CD71-4654-B250-190D5500333B}"/>
    <cellStyle name="Comma 2 7" xfId="150" xr:uid="{00000000-0005-0000-0000-00001C000000}"/>
    <cellStyle name="Comma 2 7 2" xfId="498" xr:uid="{00000000-0005-0000-0000-00001C000000}"/>
    <cellStyle name="Comma 2 7 2 2" xfId="1220" xr:uid="{00000000-0005-0000-0000-00001C000000}"/>
    <cellStyle name="Comma 2 7 2 2 2" xfId="2664" xr:uid="{00000000-0005-0000-0000-00001C000000}"/>
    <cellStyle name="Comma 2 7 2 2 2 2" xfId="5634" xr:uid="{84A8A645-9A9B-42FE-AE46-2AE78ECF0C24}"/>
    <cellStyle name="Comma 2 7 2 2 3" xfId="4190" xr:uid="{E1BDE403-4B36-4CC2-951D-D7D3C8D909EB}"/>
    <cellStyle name="Comma 2 7 2 3" xfId="1942" xr:uid="{00000000-0005-0000-0000-00001C000000}"/>
    <cellStyle name="Comma 2 7 2 3 2" xfId="4912" xr:uid="{0BAA6EB9-AA33-4969-ADEC-DBBD7649440A}"/>
    <cellStyle name="Comma 2 7 2 4" xfId="3468" xr:uid="{F13C6794-8CCF-4121-8450-C245BBDBBD11}"/>
    <cellStyle name="Comma 2 7 3" xfId="872" xr:uid="{00000000-0005-0000-0000-00001C000000}"/>
    <cellStyle name="Comma 2 7 3 2" xfId="2316" xr:uid="{00000000-0005-0000-0000-00001C000000}"/>
    <cellStyle name="Comma 2 7 3 2 2" xfId="5286" xr:uid="{3166DA11-219E-45B7-8341-36207B97B6C8}"/>
    <cellStyle name="Comma 2 7 3 3" xfId="3842" xr:uid="{5A891593-AFDA-4701-9D46-681A44FE9A3F}"/>
    <cellStyle name="Comma 2 7 4" xfId="1594" xr:uid="{00000000-0005-0000-0000-00001C000000}"/>
    <cellStyle name="Comma 2 7 4 2" xfId="4564" xr:uid="{149AD670-132F-4066-9E46-8EDEDD64F6B7}"/>
    <cellStyle name="Comma 2 7 5" xfId="3120" xr:uid="{09BF778B-7313-44EE-8D79-2F4C72F65088}"/>
    <cellStyle name="Comma 2 8" xfId="266" xr:uid="{00000000-0005-0000-0000-00001C000000}"/>
    <cellStyle name="Comma 2 8 2" xfId="614" xr:uid="{00000000-0005-0000-0000-00001C000000}"/>
    <cellStyle name="Comma 2 8 2 2" xfId="1336" xr:uid="{00000000-0005-0000-0000-00001C000000}"/>
    <cellStyle name="Comma 2 8 2 2 2" xfId="2780" xr:uid="{00000000-0005-0000-0000-00001C000000}"/>
    <cellStyle name="Comma 2 8 2 2 2 2" xfId="5750" xr:uid="{A757FAA9-EF2C-4FEB-AF36-0D2EF16ECC77}"/>
    <cellStyle name="Comma 2 8 2 2 3" xfId="4306" xr:uid="{3CC29600-57AB-4425-B1D3-A316FF5122EE}"/>
    <cellStyle name="Comma 2 8 2 3" xfId="2058" xr:uid="{00000000-0005-0000-0000-00001C000000}"/>
    <cellStyle name="Comma 2 8 2 3 2" xfId="5028" xr:uid="{01B3ACED-876C-426F-8567-9500F82A0756}"/>
    <cellStyle name="Comma 2 8 2 4" xfId="3584" xr:uid="{2C65D99F-655F-4A12-8E95-CC6F0D393899}"/>
    <cellStyle name="Comma 2 8 3" xfId="988" xr:uid="{00000000-0005-0000-0000-00001C000000}"/>
    <cellStyle name="Comma 2 8 3 2" xfId="2432" xr:uid="{00000000-0005-0000-0000-00001C000000}"/>
    <cellStyle name="Comma 2 8 3 2 2" xfId="5402" xr:uid="{EEF6A979-82FF-4333-979D-3C5716C2CDDF}"/>
    <cellStyle name="Comma 2 8 3 3" xfId="3958" xr:uid="{C730DE66-11A1-4D86-B0A8-F9D749E9EA1A}"/>
    <cellStyle name="Comma 2 8 4" xfId="1710" xr:uid="{00000000-0005-0000-0000-00001C000000}"/>
    <cellStyle name="Comma 2 8 4 2" xfId="4680" xr:uid="{8EE93C07-D8FC-4180-921C-F2087C776BE7}"/>
    <cellStyle name="Comma 2 8 5" xfId="3236" xr:uid="{A75203E8-F4AE-4971-A41F-DBD9C7004955}"/>
    <cellStyle name="Comma 2 9" xfId="382" xr:uid="{00000000-0005-0000-0000-00001C000000}"/>
    <cellStyle name="Comma 2 9 2" xfId="1104" xr:uid="{00000000-0005-0000-0000-00001C000000}"/>
    <cellStyle name="Comma 2 9 2 2" xfId="2548" xr:uid="{00000000-0005-0000-0000-00001C000000}"/>
    <cellStyle name="Comma 2 9 2 2 2" xfId="5518" xr:uid="{9A5C288E-7EDC-4E0A-8485-A8751EA52299}"/>
    <cellStyle name="Comma 2 9 2 3" xfId="4074" xr:uid="{CBF59996-5F07-45F1-9796-69D7846B4222}"/>
    <cellStyle name="Comma 2 9 3" xfId="1826" xr:uid="{00000000-0005-0000-0000-00001C000000}"/>
    <cellStyle name="Comma 2 9 3 2" xfId="4796" xr:uid="{E3BB8794-54C0-47E9-945E-199A67BFE170}"/>
    <cellStyle name="Comma 2 9 4" xfId="3352" xr:uid="{07812ECC-5B1E-4027-912A-19DA603F26B2}"/>
    <cellStyle name="Comma 3" xfId="64" xr:uid="{00000000-0005-0000-0000-000055000000}"/>
    <cellStyle name="Comma 3 2" xfId="122" xr:uid="{00000000-0005-0000-0000-000055000000}"/>
    <cellStyle name="Comma 3 2 2" xfId="238" xr:uid="{00000000-0005-0000-0000-000055000000}"/>
    <cellStyle name="Comma 3 2 2 2" xfId="586" xr:uid="{00000000-0005-0000-0000-000055000000}"/>
    <cellStyle name="Comma 3 2 2 2 2" xfId="1308" xr:uid="{00000000-0005-0000-0000-000055000000}"/>
    <cellStyle name="Comma 3 2 2 2 2 2" xfId="2752" xr:uid="{00000000-0005-0000-0000-000055000000}"/>
    <cellStyle name="Comma 3 2 2 2 2 2 2" xfId="5722" xr:uid="{715746B6-2D0E-4C80-8DE3-7B19D2C78B1E}"/>
    <cellStyle name="Comma 3 2 2 2 2 3" xfId="4278" xr:uid="{C046AC90-025F-434B-B606-FE292A056275}"/>
    <cellStyle name="Comma 3 2 2 2 3" xfId="2030" xr:uid="{00000000-0005-0000-0000-000055000000}"/>
    <cellStyle name="Comma 3 2 2 2 3 2" xfId="5000" xr:uid="{297CF75C-F489-4A19-BC8C-07A6A3BEAEEB}"/>
    <cellStyle name="Comma 3 2 2 2 4" xfId="3556" xr:uid="{5B0E7196-C562-47FF-A102-177AA155F97D}"/>
    <cellStyle name="Comma 3 2 2 3" xfId="960" xr:uid="{00000000-0005-0000-0000-000055000000}"/>
    <cellStyle name="Comma 3 2 2 3 2" xfId="2404" xr:uid="{00000000-0005-0000-0000-000055000000}"/>
    <cellStyle name="Comma 3 2 2 3 2 2" xfId="5374" xr:uid="{C739C02A-8059-407A-AA2C-1F1F854E4CAF}"/>
    <cellStyle name="Comma 3 2 2 3 3" xfId="3930" xr:uid="{80FF34D4-88F2-4F3E-96A3-A2928AD26C7E}"/>
    <cellStyle name="Comma 3 2 2 4" xfId="1682" xr:uid="{00000000-0005-0000-0000-000055000000}"/>
    <cellStyle name="Comma 3 2 2 4 2" xfId="4652" xr:uid="{C2D7124C-D15D-4CC6-A5BE-FB884F490DC8}"/>
    <cellStyle name="Comma 3 2 2 5" xfId="3208" xr:uid="{78B71E44-55B6-4911-BA62-A78115BBBC35}"/>
    <cellStyle name="Comma 3 2 3" xfId="354" xr:uid="{00000000-0005-0000-0000-000055000000}"/>
    <cellStyle name="Comma 3 2 3 2" xfId="702" xr:uid="{00000000-0005-0000-0000-000055000000}"/>
    <cellStyle name="Comma 3 2 3 2 2" xfId="1424" xr:uid="{00000000-0005-0000-0000-000055000000}"/>
    <cellStyle name="Comma 3 2 3 2 2 2" xfId="2868" xr:uid="{00000000-0005-0000-0000-000055000000}"/>
    <cellStyle name="Comma 3 2 3 2 2 2 2" xfId="5838" xr:uid="{B854DB9A-3CD3-4003-914B-FD3E21F768B0}"/>
    <cellStyle name="Comma 3 2 3 2 2 3" xfId="4394" xr:uid="{07AAB3FD-6B95-409A-8D11-3547D02C84DB}"/>
    <cellStyle name="Comma 3 2 3 2 3" xfId="2146" xr:uid="{00000000-0005-0000-0000-000055000000}"/>
    <cellStyle name="Comma 3 2 3 2 3 2" xfId="5116" xr:uid="{A42EDC06-B423-4BA4-89C5-AA734A6A5CD7}"/>
    <cellStyle name="Comma 3 2 3 2 4" xfId="3672" xr:uid="{99C48A64-B10C-44FC-9C19-21DEF20B53AE}"/>
    <cellStyle name="Comma 3 2 3 3" xfId="1076" xr:uid="{00000000-0005-0000-0000-000055000000}"/>
    <cellStyle name="Comma 3 2 3 3 2" xfId="2520" xr:uid="{00000000-0005-0000-0000-000055000000}"/>
    <cellStyle name="Comma 3 2 3 3 2 2" xfId="5490" xr:uid="{E63E5F33-1F36-4ED2-A6BA-8AF22612E571}"/>
    <cellStyle name="Comma 3 2 3 3 3" xfId="4046" xr:uid="{BA849799-7373-459F-AFA8-0C46D299C905}"/>
    <cellStyle name="Comma 3 2 3 4" xfId="1798" xr:uid="{00000000-0005-0000-0000-000055000000}"/>
    <cellStyle name="Comma 3 2 3 4 2" xfId="4768" xr:uid="{E48E8C4C-09EE-4B6E-AD8D-0284281DF364}"/>
    <cellStyle name="Comma 3 2 3 5" xfId="3324" xr:uid="{AF2B3D59-764D-481D-8DC0-67488024FE0E}"/>
    <cellStyle name="Comma 3 2 4" xfId="470" xr:uid="{00000000-0005-0000-0000-000055000000}"/>
    <cellStyle name="Comma 3 2 4 2" xfId="1192" xr:uid="{00000000-0005-0000-0000-000055000000}"/>
    <cellStyle name="Comma 3 2 4 2 2" xfId="2636" xr:uid="{00000000-0005-0000-0000-000055000000}"/>
    <cellStyle name="Comma 3 2 4 2 2 2" xfId="5606" xr:uid="{043A1586-55E3-498E-ABFF-EBD5BBE6BE86}"/>
    <cellStyle name="Comma 3 2 4 2 3" xfId="4162" xr:uid="{81D53C5C-FD8F-43C4-875E-D332171CABD1}"/>
    <cellStyle name="Comma 3 2 4 3" xfId="1914" xr:uid="{00000000-0005-0000-0000-000055000000}"/>
    <cellStyle name="Comma 3 2 4 3 2" xfId="4884" xr:uid="{D1AAE69F-2B89-4AF1-80F8-D1F837555F68}"/>
    <cellStyle name="Comma 3 2 4 4" xfId="3440" xr:uid="{2280888D-856B-4453-8E13-914BD0903F4D}"/>
    <cellStyle name="Comma 3 2 5" xfId="844" xr:uid="{00000000-0005-0000-0000-000055000000}"/>
    <cellStyle name="Comma 3 2 5 2" xfId="2288" xr:uid="{00000000-0005-0000-0000-000055000000}"/>
    <cellStyle name="Comma 3 2 5 2 2" xfId="5258" xr:uid="{5E056346-8CA0-49B8-8740-591C81EC3845}"/>
    <cellStyle name="Comma 3 2 5 3" xfId="3814" xr:uid="{A7CFE881-974B-4571-B033-A6CE9C71C358}"/>
    <cellStyle name="Comma 3 2 6" xfId="1566" xr:uid="{00000000-0005-0000-0000-000055000000}"/>
    <cellStyle name="Comma 3 2 6 2" xfId="4536" xr:uid="{B6371386-F87C-4351-B004-8A622B8825A9}"/>
    <cellStyle name="Comma 3 2 7" xfId="3092" xr:uid="{D5D08E74-965D-48DD-B344-E159B055FDDF}"/>
    <cellStyle name="Comma 3 3" xfId="180" xr:uid="{00000000-0005-0000-0000-000055000000}"/>
    <cellStyle name="Comma 3 3 2" xfId="528" xr:uid="{00000000-0005-0000-0000-000055000000}"/>
    <cellStyle name="Comma 3 3 2 2" xfId="1250" xr:uid="{00000000-0005-0000-0000-000055000000}"/>
    <cellStyle name="Comma 3 3 2 2 2" xfId="2694" xr:uid="{00000000-0005-0000-0000-000055000000}"/>
    <cellStyle name="Comma 3 3 2 2 2 2" xfId="5664" xr:uid="{EFC6236C-E0A3-416C-B9BB-AF3413A15E04}"/>
    <cellStyle name="Comma 3 3 2 2 3" xfId="4220" xr:uid="{0E01EE4B-232E-46BB-8B74-4785C1B6803D}"/>
    <cellStyle name="Comma 3 3 2 3" xfId="1972" xr:uid="{00000000-0005-0000-0000-000055000000}"/>
    <cellStyle name="Comma 3 3 2 3 2" xfId="4942" xr:uid="{061DE411-4E01-4327-BA48-16AAAFF8188C}"/>
    <cellStyle name="Comma 3 3 2 4" xfId="3498" xr:uid="{92551A2A-75FB-4C18-87F9-2584850C92E0}"/>
    <cellStyle name="Comma 3 3 3" xfId="902" xr:uid="{00000000-0005-0000-0000-000055000000}"/>
    <cellStyle name="Comma 3 3 3 2" xfId="2346" xr:uid="{00000000-0005-0000-0000-000055000000}"/>
    <cellStyle name="Comma 3 3 3 2 2" xfId="5316" xr:uid="{D3030C65-CEC4-4F99-A259-6D7058BA8FD2}"/>
    <cellStyle name="Comma 3 3 3 3" xfId="3872" xr:uid="{96FCE586-B24B-4B6E-A342-060C24441CC6}"/>
    <cellStyle name="Comma 3 3 4" xfId="1624" xr:uid="{00000000-0005-0000-0000-000055000000}"/>
    <cellStyle name="Comma 3 3 4 2" xfId="4594" xr:uid="{5BAF6D2D-5155-4BDC-BB1C-819DC1A29C8B}"/>
    <cellStyle name="Comma 3 3 5" xfId="3150" xr:uid="{C636740F-00C8-4F0C-83F5-7EA43A0F4F5D}"/>
    <cellStyle name="Comma 3 4" xfId="296" xr:uid="{00000000-0005-0000-0000-000055000000}"/>
    <cellStyle name="Comma 3 4 2" xfId="644" xr:uid="{00000000-0005-0000-0000-000055000000}"/>
    <cellStyle name="Comma 3 4 2 2" xfId="1366" xr:uid="{00000000-0005-0000-0000-000055000000}"/>
    <cellStyle name="Comma 3 4 2 2 2" xfId="2810" xr:uid="{00000000-0005-0000-0000-000055000000}"/>
    <cellStyle name="Comma 3 4 2 2 2 2" xfId="5780" xr:uid="{241711AB-28BB-4198-A526-4F1C2CA1A95E}"/>
    <cellStyle name="Comma 3 4 2 2 3" xfId="4336" xr:uid="{D87511B4-1743-45F2-979F-5B4017F26E42}"/>
    <cellStyle name="Comma 3 4 2 3" xfId="2088" xr:uid="{00000000-0005-0000-0000-000055000000}"/>
    <cellStyle name="Comma 3 4 2 3 2" xfId="5058" xr:uid="{0B4C9069-F114-44AC-AA7C-71B3C3AE79E1}"/>
    <cellStyle name="Comma 3 4 2 4" xfId="3614" xr:uid="{5F367F3A-49DF-4867-BF30-57050CEB734A}"/>
    <cellStyle name="Comma 3 4 3" xfId="1018" xr:uid="{00000000-0005-0000-0000-000055000000}"/>
    <cellStyle name="Comma 3 4 3 2" xfId="2462" xr:uid="{00000000-0005-0000-0000-000055000000}"/>
    <cellStyle name="Comma 3 4 3 2 2" xfId="5432" xr:uid="{BA6E2327-91D4-498B-B9AC-C1A4676C4653}"/>
    <cellStyle name="Comma 3 4 3 3" xfId="3988" xr:uid="{AD3488C2-604F-4180-8FC9-E76B4A8DA63E}"/>
    <cellStyle name="Comma 3 4 4" xfId="1740" xr:uid="{00000000-0005-0000-0000-000055000000}"/>
    <cellStyle name="Comma 3 4 4 2" xfId="4710" xr:uid="{693F73D8-75F7-444A-8A25-5540CEDCA25A}"/>
    <cellStyle name="Comma 3 4 5" xfId="3266" xr:uid="{BB0BD83E-DA54-4F5B-8614-E51784B8C7F0}"/>
    <cellStyle name="Comma 3 5" xfId="412" xr:uid="{00000000-0005-0000-0000-000055000000}"/>
    <cellStyle name="Comma 3 5 2" xfId="1134" xr:uid="{00000000-0005-0000-0000-000055000000}"/>
    <cellStyle name="Comma 3 5 2 2" xfId="2578" xr:uid="{00000000-0005-0000-0000-000055000000}"/>
    <cellStyle name="Comma 3 5 2 2 2" xfId="5548" xr:uid="{5AA5820A-57F7-451A-9DD1-6A98CCD543F2}"/>
    <cellStyle name="Comma 3 5 2 3" xfId="4104" xr:uid="{EA96D126-FF71-458B-92AE-83ED329AE66A}"/>
    <cellStyle name="Comma 3 5 3" xfId="1856" xr:uid="{00000000-0005-0000-0000-000055000000}"/>
    <cellStyle name="Comma 3 5 3 2" xfId="4826" xr:uid="{A353CBBE-FC9E-4ACF-8DCC-9C13D2E579D8}"/>
    <cellStyle name="Comma 3 5 4" xfId="3382" xr:uid="{997BB021-6B2E-4F3B-94C9-18E01EFDC0C8}"/>
    <cellStyle name="Comma 3 6" xfId="786" xr:uid="{00000000-0005-0000-0000-000055000000}"/>
    <cellStyle name="Comma 3 6 2" xfId="2230" xr:uid="{00000000-0005-0000-0000-000055000000}"/>
    <cellStyle name="Comma 3 6 2 2" xfId="5200" xr:uid="{2340D61F-9E18-4403-AE83-F790158BB27D}"/>
    <cellStyle name="Comma 3 6 3" xfId="3756" xr:uid="{B7F07148-33D5-4F4C-A728-95278753DE3D}"/>
    <cellStyle name="Comma 3 7" xfId="1508" xr:uid="{00000000-0005-0000-0000-000055000000}"/>
    <cellStyle name="Comma 3 7 2" xfId="4478" xr:uid="{09792011-AB76-467D-ADD9-CF9FE7B1368E}"/>
    <cellStyle name="Comma 3 8" xfId="3034" xr:uid="{BC275677-994C-4B5B-B862-89DF27AAAE53}"/>
    <cellStyle name="Comma 4" xfId="2977" xr:uid="{B08A20D3-2003-4040-BBCD-F59B3B2D1B12}"/>
    <cellStyle name="Comma 4 2" xfId="5947" xr:uid="{2C7E8D15-66F0-44EE-B294-363DEF5159AD}"/>
    <cellStyle name="Comma 5" xfId="2998" xr:uid="{11712233-061C-44EE-B9A8-6A07AD384719}"/>
    <cellStyle name="Comma 5 2" xfId="5968" xr:uid="{BEE21AD2-4B79-42FC-9F60-8528B92A177F}"/>
    <cellStyle name="Comma 6" xfId="3000" xr:uid="{C1B25345-0402-4061-AF75-CF2F5085EA46}"/>
    <cellStyle name="Comma 7" xfId="5970" xr:uid="{A12F7BE7-73EA-41FC-860C-F87BC29C699D}"/>
    <cellStyle name="Comma 8" xfId="5992" xr:uid="{F2E8D819-A575-4D98-B39A-789DE5974FC9}"/>
    <cellStyle name="Explanatory Text" xfId="30" builtinId="53"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7" builtinId="24" customBuiltin="1"/>
    <cellStyle name="Neutral" xfId="23" builtinId="28" customBuiltin="1"/>
    <cellStyle name="Normal" xfId="0" builtinId="0"/>
    <cellStyle name="Normal 10" xfId="5969" xr:uid="{4AD53D37-0C1C-4EF0-B69F-CC4C38641648}"/>
    <cellStyle name="Normal 11" xfId="5991" xr:uid="{A748F103-45F6-449D-908E-2889CD4C1310}"/>
    <cellStyle name="Normal 2" xfId="2" xr:uid="{00000000-0005-0000-0000-00002B000000}"/>
    <cellStyle name="Normal 2 2" xfId="11" xr:uid="{00000000-0005-0000-0000-00002C000000}"/>
    <cellStyle name="Normal 3" xfId="6" xr:uid="{00000000-0005-0000-0000-00002D000000}"/>
    <cellStyle name="Normal 3 10" xfId="754" xr:uid="{00000000-0005-0000-0000-00002D000000}"/>
    <cellStyle name="Normal 3 10 2" xfId="2198" xr:uid="{00000000-0005-0000-0000-00002D000000}"/>
    <cellStyle name="Normal 3 10 2 2" xfId="5168" xr:uid="{5D425D5E-18E9-4A01-9E43-2070FC00BB64}"/>
    <cellStyle name="Normal 3 10 3" xfId="3724" xr:uid="{12B83E6A-7C36-44C9-97B8-31101D2CF247}"/>
    <cellStyle name="Normal 3 11" xfId="1476" xr:uid="{00000000-0005-0000-0000-00002D000000}"/>
    <cellStyle name="Normal 3 11 2" xfId="4446" xr:uid="{EF0D555C-EC0D-4E74-80EF-26BD7070D149}"/>
    <cellStyle name="Normal 3 12" xfId="2920" xr:uid="{00000000-0005-0000-0000-00002D000000}"/>
    <cellStyle name="Normal 3 12 2" xfId="5890" xr:uid="{09CF0A36-6A4E-43AA-8EA7-7C37A2C8B96E}"/>
    <cellStyle name="Normal 3 13" xfId="2951" xr:uid="{4415AFBC-3597-4046-BE0A-C5E650A78BF0}"/>
    <cellStyle name="Normal 3 13 2" xfId="5921" xr:uid="{889CC4FD-C4C5-438C-8CEA-0C045B1EECC0}"/>
    <cellStyle name="Normal 3 14" xfId="3003" xr:uid="{B1C99065-3BCC-49FA-9E35-8C9DCA2803EF}"/>
    <cellStyle name="Normal 3 2" xfId="12" xr:uid="{00000000-0005-0000-0000-00002E000000}"/>
    <cellStyle name="Normal 3 2 10" xfId="1479" xr:uid="{00000000-0005-0000-0000-00002E000000}"/>
    <cellStyle name="Normal 3 2 10 2" xfId="4449" xr:uid="{50E9ED15-5A70-4C60-9C82-85EF92600644}"/>
    <cellStyle name="Normal 3 2 11" xfId="2923" xr:uid="{00000000-0005-0000-0000-00002E000000}"/>
    <cellStyle name="Normal 3 2 11 2" xfId="5893" xr:uid="{6C66694E-AE7A-4CA5-9B9F-C76B87BAB6E3}"/>
    <cellStyle name="Normal 3 2 12" xfId="2954" xr:uid="{09992E0B-04C1-4EB3-8BFD-767C006B4E6E}"/>
    <cellStyle name="Normal 3 2 12 2" xfId="5924" xr:uid="{28F683C1-C65C-4DED-A681-4D9F576FDCA7}"/>
    <cellStyle name="Normal 3 2 13" xfId="3002" xr:uid="{C1CDEA6F-7FD8-4B0C-92DC-7ED6E72819A6}"/>
    <cellStyle name="Normal 3 2 2" xfId="59" xr:uid="{00000000-0005-0000-0000-00002F000000}"/>
    <cellStyle name="Normal 3 2 2 2" xfId="117" xr:uid="{00000000-0005-0000-0000-00002F000000}"/>
    <cellStyle name="Normal 3 2 2 2 2" xfId="233" xr:uid="{00000000-0005-0000-0000-00002F000000}"/>
    <cellStyle name="Normal 3 2 2 2 2 2" xfId="581" xr:uid="{00000000-0005-0000-0000-00002F000000}"/>
    <cellStyle name="Normal 3 2 2 2 2 2 2" xfId="1303" xr:uid="{00000000-0005-0000-0000-00002F000000}"/>
    <cellStyle name="Normal 3 2 2 2 2 2 2 2" xfId="2747" xr:uid="{00000000-0005-0000-0000-00002F000000}"/>
    <cellStyle name="Normal 3 2 2 2 2 2 2 2 2" xfId="5717" xr:uid="{B36DC7D4-7005-467D-A71F-99665DB41E22}"/>
    <cellStyle name="Normal 3 2 2 2 2 2 2 3" xfId="4273" xr:uid="{47B3078D-8B68-494F-860E-68DA42A7302F}"/>
    <cellStyle name="Normal 3 2 2 2 2 2 3" xfId="2025" xr:uid="{00000000-0005-0000-0000-00002F000000}"/>
    <cellStyle name="Normal 3 2 2 2 2 2 3 2" xfId="4995" xr:uid="{E38533B4-749A-45E0-B12B-0ED333A5D088}"/>
    <cellStyle name="Normal 3 2 2 2 2 2 4" xfId="3551" xr:uid="{42C4DFBB-2F18-451D-BBA1-FB3785EE02C0}"/>
    <cellStyle name="Normal 3 2 2 2 2 3" xfId="955" xr:uid="{00000000-0005-0000-0000-00002F000000}"/>
    <cellStyle name="Normal 3 2 2 2 2 3 2" xfId="2399" xr:uid="{00000000-0005-0000-0000-00002F000000}"/>
    <cellStyle name="Normal 3 2 2 2 2 3 2 2" xfId="5369" xr:uid="{FB7FF43D-E561-44E9-8D86-2114100AA643}"/>
    <cellStyle name="Normal 3 2 2 2 2 3 3" xfId="3925" xr:uid="{9B4477ED-8F0D-4F60-A785-004312DA6140}"/>
    <cellStyle name="Normal 3 2 2 2 2 4" xfId="1677" xr:uid="{00000000-0005-0000-0000-00002F000000}"/>
    <cellStyle name="Normal 3 2 2 2 2 4 2" xfId="4647" xr:uid="{C5CDE67C-A98A-4634-8F91-81E96AF75D59}"/>
    <cellStyle name="Normal 3 2 2 2 2 5" xfId="3203" xr:uid="{ACB4FB74-1642-49D2-859F-81997E649811}"/>
    <cellStyle name="Normal 3 2 2 2 3" xfId="349" xr:uid="{00000000-0005-0000-0000-00002F000000}"/>
    <cellStyle name="Normal 3 2 2 2 3 2" xfId="697" xr:uid="{00000000-0005-0000-0000-00002F000000}"/>
    <cellStyle name="Normal 3 2 2 2 3 2 2" xfId="1419" xr:uid="{00000000-0005-0000-0000-00002F000000}"/>
    <cellStyle name="Normal 3 2 2 2 3 2 2 2" xfId="2863" xr:uid="{00000000-0005-0000-0000-00002F000000}"/>
    <cellStyle name="Normal 3 2 2 2 3 2 2 2 2" xfId="5833" xr:uid="{7992E6E5-9010-4F2E-92DC-A924877E18BB}"/>
    <cellStyle name="Normal 3 2 2 2 3 2 2 3" xfId="4389" xr:uid="{CEA3B3D5-17D6-40F5-BD9F-7C4A93240EC9}"/>
    <cellStyle name="Normal 3 2 2 2 3 2 3" xfId="2141" xr:uid="{00000000-0005-0000-0000-00002F000000}"/>
    <cellStyle name="Normal 3 2 2 2 3 2 3 2" xfId="5111" xr:uid="{F3AA0D67-DC79-4D58-91EA-630FC0F4EE9E}"/>
    <cellStyle name="Normal 3 2 2 2 3 2 4" xfId="3667" xr:uid="{6A2FDF38-03B7-4AE8-93EB-43746DA85F2E}"/>
    <cellStyle name="Normal 3 2 2 2 3 3" xfId="1071" xr:uid="{00000000-0005-0000-0000-00002F000000}"/>
    <cellStyle name="Normal 3 2 2 2 3 3 2" xfId="2515" xr:uid="{00000000-0005-0000-0000-00002F000000}"/>
    <cellStyle name="Normal 3 2 2 2 3 3 2 2" xfId="5485" xr:uid="{F6E8D0D7-0847-4597-9074-D18FE0A70A9B}"/>
    <cellStyle name="Normal 3 2 2 2 3 3 3" xfId="4041" xr:uid="{C10CFAAA-00A6-4BC2-B085-CA6FEFC7D286}"/>
    <cellStyle name="Normal 3 2 2 2 3 4" xfId="1793" xr:uid="{00000000-0005-0000-0000-00002F000000}"/>
    <cellStyle name="Normal 3 2 2 2 3 4 2" xfId="4763" xr:uid="{015DDCB3-B3B0-4EA0-A328-C0DAAAF88BB8}"/>
    <cellStyle name="Normal 3 2 2 2 3 5" xfId="3319" xr:uid="{4B265852-80A2-4F3E-BCEA-B4D946DC189D}"/>
    <cellStyle name="Normal 3 2 2 2 4" xfId="465" xr:uid="{00000000-0005-0000-0000-00002F000000}"/>
    <cellStyle name="Normal 3 2 2 2 4 2" xfId="1187" xr:uid="{00000000-0005-0000-0000-00002F000000}"/>
    <cellStyle name="Normal 3 2 2 2 4 2 2" xfId="2631" xr:uid="{00000000-0005-0000-0000-00002F000000}"/>
    <cellStyle name="Normal 3 2 2 2 4 2 2 2" xfId="5601" xr:uid="{D1C668E1-1FCA-46FD-B5AE-D8CC297F9F90}"/>
    <cellStyle name="Normal 3 2 2 2 4 2 3" xfId="4157" xr:uid="{21B6D7D0-1F69-4E27-9AC0-3A897D2F31D3}"/>
    <cellStyle name="Normal 3 2 2 2 4 3" xfId="1909" xr:uid="{00000000-0005-0000-0000-00002F000000}"/>
    <cellStyle name="Normal 3 2 2 2 4 3 2" xfId="4879" xr:uid="{B3AD8899-6C8C-40A4-85FF-F11F95DE7646}"/>
    <cellStyle name="Normal 3 2 2 2 4 4" xfId="3435" xr:uid="{0B7183CC-F983-4D56-A116-AFF6ACD176D4}"/>
    <cellStyle name="Normal 3 2 2 2 5" xfId="839" xr:uid="{00000000-0005-0000-0000-00002F000000}"/>
    <cellStyle name="Normal 3 2 2 2 5 2" xfId="2283" xr:uid="{00000000-0005-0000-0000-00002F000000}"/>
    <cellStyle name="Normal 3 2 2 2 5 2 2" xfId="5253" xr:uid="{823519B2-D86D-4E30-8969-156571B5DE5F}"/>
    <cellStyle name="Normal 3 2 2 2 5 3" xfId="3809" xr:uid="{1DE3BE3C-6901-4D0D-85BD-F3BE7A6E7F14}"/>
    <cellStyle name="Normal 3 2 2 2 6" xfId="1561" xr:uid="{00000000-0005-0000-0000-00002F000000}"/>
    <cellStyle name="Normal 3 2 2 2 6 2" xfId="4531" xr:uid="{1722E522-17EF-4756-9A30-E970528DDCBE}"/>
    <cellStyle name="Normal 3 2 2 2 7" xfId="3087" xr:uid="{5B27AA37-3717-44EE-A848-6CECDFBDC50E}"/>
    <cellStyle name="Normal 3 2 2 3" xfId="175" xr:uid="{00000000-0005-0000-0000-00002F000000}"/>
    <cellStyle name="Normal 3 2 2 3 2" xfId="523" xr:uid="{00000000-0005-0000-0000-00002F000000}"/>
    <cellStyle name="Normal 3 2 2 3 2 2" xfId="1245" xr:uid="{00000000-0005-0000-0000-00002F000000}"/>
    <cellStyle name="Normal 3 2 2 3 2 2 2" xfId="2689" xr:uid="{00000000-0005-0000-0000-00002F000000}"/>
    <cellStyle name="Normal 3 2 2 3 2 2 2 2" xfId="5659" xr:uid="{D00E4BD8-A57D-4C3F-BBA2-8892355A3404}"/>
    <cellStyle name="Normal 3 2 2 3 2 2 3" xfId="4215" xr:uid="{C6BA5E6E-5373-43AF-A309-6FE6C58C8EEF}"/>
    <cellStyle name="Normal 3 2 2 3 2 3" xfId="1967" xr:uid="{00000000-0005-0000-0000-00002F000000}"/>
    <cellStyle name="Normal 3 2 2 3 2 3 2" xfId="4937" xr:uid="{A633FE44-A653-4EF5-9DE6-A8B9BDD9CE2F}"/>
    <cellStyle name="Normal 3 2 2 3 2 4" xfId="3493" xr:uid="{2B1B339E-4124-4360-8B7A-DDD434D8F6FB}"/>
    <cellStyle name="Normal 3 2 2 3 3" xfId="897" xr:uid="{00000000-0005-0000-0000-00002F000000}"/>
    <cellStyle name="Normal 3 2 2 3 3 2" xfId="2341" xr:uid="{00000000-0005-0000-0000-00002F000000}"/>
    <cellStyle name="Normal 3 2 2 3 3 2 2" xfId="5311" xr:uid="{316E0289-65D6-45B6-9450-1530AFEBA6A4}"/>
    <cellStyle name="Normal 3 2 2 3 3 3" xfId="3867" xr:uid="{DA9CF524-F351-417A-B56C-796215249AD4}"/>
    <cellStyle name="Normal 3 2 2 3 4" xfId="1619" xr:uid="{00000000-0005-0000-0000-00002F000000}"/>
    <cellStyle name="Normal 3 2 2 3 4 2" xfId="4589" xr:uid="{C85DCA88-AF50-43B9-BD1F-DC73FB04A40B}"/>
    <cellStyle name="Normal 3 2 2 3 5" xfId="3145" xr:uid="{CDEDB68A-C8AB-45D1-82BD-66FAB9110612}"/>
    <cellStyle name="Normal 3 2 2 4" xfId="291" xr:uid="{00000000-0005-0000-0000-00002F000000}"/>
    <cellStyle name="Normal 3 2 2 4 2" xfId="639" xr:uid="{00000000-0005-0000-0000-00002F000000}"/>
    <cellStyle name="Normal 3 2 2 4 2 2" xfId="1361" xr:uid="{00000000-0005-0000-0000-00002F000000}"/>
    <cellStyle name="Normal 3 2 2 4 2 2 2" xfId="2805" xr:uid="{00000000-0005-0000-0000-00002F000000}"/>
    <cellStyle name="Normal 3 2 2 4 2 2 2 2" xfId="5775" xr:uid="{911EBD74-6C0C-4AF3-8608-0E13EF9F4A0E}"/>
    <cellStyle name="Normal 3 2 2 4 2 2 3" xfId="4331" xr:uid="{E0C934AC-7213-4128-AC6F-B6793A88465F}"/>
    <cellStyle name="Normal 3 2 2 4 2 3" xfId="2083" xr:uid="{00000000-0005-0000-0000-00002F000000}"/>
    <cellStyle name="Normal 3 2 2 4 2 3 2" xfId="5053" xr:uid="{3B665CF3-8665-48E7-B835-467F618303D1}"/>
    <cellStyle name="Normal 3 2 2 4 2 4" xfId="3609" xr:uid="{A509EE37-AA43-469F-A7C0-030BA9191093}"/>
    <cellStyle name="Normal 3 2 2 4 3" xfId="1013" xr:uid="{00000000-0005-0000-0000-00002F000000}"/>
    <cellStyle name="Normal 3 2 2 4 3 2" xfId="2457" xr:uid="{00000000-0005-0000-0000-00002F000000}"/>
    <cellStyle name="Normal 3 2 2 4 3 2 2" xfId="5427" xr:uid="{B27DE13F-3313-4F17-A532-AD417A0D34F5}"/>
    <cellStyle name="Normal 3 2 2 4 3 3" xfId="3983" xr:uid="{4A0D57FC-29FD-4581-8E2F-CA6AFBC3317F}"/>
    <cellStyle name="Normal 3 2 2 4 4" xfId="1735" xr:uid="{00000000-0005-0000-0000-00002F000000}"/>
    <cellStyle name="Normal 3 2 2 4 4 2" xfId="4705" xr:uid="{C7B8DF57-830A-4001-84C1-33294692169E}"/>
    <cellStyle name="Normal 3 2 2 4 5" xfId="3261" xr:uid="{F18DEBD1-382E-44CD-B5B9-F5BD42C10863}"/>
    <cellStyle name="Normal 3 2 2 5" xfId="407" xr:uid="{00000000-0005-0000-0000-00002F000000}"/>
    <cellStyle name="Normal 3 2 2 5 2" xfId="1129" xr:uid="{00000000-0005-0000-0000-00002F000000}"/>
    <cellStyle name="Normal 3 2 2 5 2 2" xfId="2573" xr:uid="{00000000-0005-0000-0000-00002F000000}"/>
    <cellStyle name="Normal 3 2 2 5 2 2 2" xfId="5543" xr:uid="{7A4B9797-0029-4B6C-8CFD-85C771431E15}"/>
    <cellStyle name="Normal 3 2 2 5 2 3" xfId="4099" xr:uid="{D58756C3-E965-4983-A29A-B3B952FD9659}"/>
    <cellStyle name="Normal 3 2 2 5 3" xfId="1851" xr:uid="{00000000-0005-0000-0000-00002F000000}"/>
    <cellStyle name="Normal 3 2 2 5 3 2" xfId="4821" xr:uid="{00478AB9-60F3-4242-B5D0-45FE0580E245}"/>
    <cellStyle name="Normal 3 2 2 5 4" xfId="3377" xr:uid="{3C028704-2EE1-4761-9BC7-5B01348A5A57}"/>
    <cellStyle name="Normal 3 2 2 6" xfId="781" xr:uid="{00000000-0005-0000-0000-00002F000000}"/>
    <cellStyle name="Normal 3 2 2 6 2" xfId="2225" xr:uid="{00000000-0005-0000-0000-00002F000000}"/>
    <cellStyle name="Normal 3 2 2 6 2 2" xfId="5195" xr:uid="{643E0599-FD43-4E24-A126-773D8F1A812B}"/>
    <cellStyle name="Normal 3 2 2 6 3" xfId="3751" xr:uid="{FF62681D-C216-436E-810D-D3FD1E0ECB4A}"/>
    <cellStyle name="Normal 3 2 2 7" xfId="1503" xr:uid="{00000000-0005-0000-0000-00002F000000}"/>
    <cellStyle name="Normal 3 2 2 7 2" xfId="4473" xr:uid="{217901F3-E446-449A-A278-B31A93815BF8}"/>
    <cellStyle name="Normal 3 2 2 8" xfId="2947" xr:uid="{00000000-0005-0000-0000-00002F000000}"/>
    <cellStyle name="Normal 3 2 2 8 2" xfId="5917" xr:uid="{99390B27-EDD3-454E-A9F1-40BDE619DB8B}"/>
    <cellStyle name="Normal 3 2 2 9" xfId="3029" xr:uid="{37BDF631-1C05-4223-AE9C-40026B1D0CDF}"/>
    <cellStyle name="Normal 3 2 3" xfId="87" xr:uid="{00000000-0005-0000-0000-000008000000}"/>
    <cellStyle name="Normal 3 2 3 2" xfId="145" xr:uid="{00000000-0005-0000-0000-000008000000}"/>
    <cellStyle name="Normal 3 2 3 2 2" xfId="261" xr:uid="{00000000-0005-0000-0000-000008000000}"/>
    <cellStyle name="Normal 3 2 3 2 2 2" xfId="609" xr:uid="{00000000-0005-0000-0000-000008000000}"/>
    <cellStyle name="Normal 3 2 3 2 2 2 2" xfId="1331" xr:uid="{00000000-0005-0000-0000-000008000000}"/>
    <cellStyle name="Normal 3 2 3 2 2 2 2 2" xfId="2775" xr:uid="{00000000-0005-0000-0000-000008000000}"/>
    <cellStyle name="Normal 3 2 3 2 2 2 2 2 2" xfId="5745" xr:uid="{E5CE10C1-13C6-484C-9DA1-EF364F4356E9}"/>
    <cellStyle name="Normal 3 2 3 2 2 2 2 3" xfId="4301" xr:uid="{A21389CB-3D61-4487-BE18-A1CBDE62CB6D}"/>
    <cellStyle name="Normal 3 2 3 2 2 2 3" xfId="2053" xr:uid="{00000000-0005-0000-0000-000008000000}"/>
    <cellStyle name="Normal 3 2 3 2 2 2 3 2" xfId="5023" xr:uid="{FBC49F65-D5E9-4C62-8D26-4FA2D043E7D5}"/>
    <cellStyle name="Normal 3 2 3 2 2 2 4" xfId="3579" xr:uid="{5D363905-E17E-4573-A45A-59A7E8C30801}"/>
    <cellStyle name="Normal 3 2 3 2 2 3" xfId="983" xr:uid="{00000000-0005-0000-0000-000008000000}"/>
    <cellStyle name="Normal 3 2 3 2 2 3 2" xfId="2427" xr:uid="{00000000-0005-0000-0000-000008000000}"/>
    <cellStyle name="Normal 3 2 3 2 2 3 2 2" xfId="5397" xr:uid="{EE2E40AB-5C3B-44AF-BB01-5776955EEC29}"/>
    <cellStyle name="Normal 3 2 3 2 2 3 3" xfId="3953" xr:uid="{1D569650-6DA1-487C-A0A0-48540126697B}"/>
    <cellStyle name="Normal 3 2 3 2 2 4" xfId="1705" xr:uid="{00000000-0005-0000-0000-000008000000}"/>
    <cellStyle name="Normal 3 2 3 2 2 4 2" xfId="4675" xr:uid="{A6AD9F0D-5332-4FFE-98EB-681AF1CB8272}"/>
    <cellStyle name="Normal 3 2 3 2 2 5" xfId="3231" xr:uid="{3EB9DF64-86F7-46B4-A203-14FB709BD9FF}"/>
    <cellStyle name="Normal 3 2 3 2 3" xfId="377" xr:uid="{00000000-0005-0000-0000-000008000000}"/>
    <cellStyle name="Normal 3 2 3 2 3 2" xfId="725" xr:uid="{00000000-0005-0000-0000-000008000000}"/>
    <cellStyle name="Normal 3 2 3 2 3 2 2" xfId="1447" xr:uid="{00000000-0005-0000-0000-000008000000}"/>
    <cellStyle name="Normal 3 2 3 2 3 2 2 2" xfId="2891" xr:uid="{00000000-0005-0000-0000-000008000000}"/>
    <cellStyle name="Normal 3 2 3 2 3 2 2 2 2" xfId="5861" xr:uid="{9B49C551-6D95-41EF-AE27-84F9605EFCC0}"/>
    <cellStyle name="Normal 3 2 3 2 3 2 2 3" xfId="4417" xr:uid="{F334F858-5C58-4226-B41C-8A57A5DEBFD9}"/>
    <cellStyle name="Normal 3 2 3 2 3 2 3" xfId="2169" xr:uid="{00000000-0005-0000-0000-000008000000}"/>
    <cellStyle name="Normal 3 2 3 2 3 2 3 2" xfId="5139" xr:uid="{69AFA18F-51F3-469A-B53E-A569E04DB908}"/>
    <cellStyle name="Normal 3 2 3 2 3 2 4" xfId="3695" xr:uid="{AB42471B-C383-4AB3-8D36-732C4A6D7B8A}"/>
    <cellStyle name="Normal 3 2 3 2 3 3" xfId="1099" xr:uid="{00000000-0005-0000-0000-000008000000}"/>
    <cellStyle name="Normal 3 2 3 2 3 3 2" xfId="2543" xr:uid="{00000000-0005-0000-0000-000008000000}"/>
    <cellStyle name="Normal 3 2 3 2 3 3 2 2" xfId="5513" xr:uid="{F0B55BA9-44C9-4261-A4FB-9C0FC4DE0CC6}"/>
    <cellStyle name="Normal 3 2 3 2 3 3 3" xfId="4069" xr:uid="{9998386A-D3F4-434C-9AE7-DA317140EEC0}"/>
    <cellStyle name="Normal 3 2 3 2 3 4" xfId="1821" xr:uid="{00000000-0005-0000-0000-000008000000}"/>
    <cellStyle name="Normal 3 2 3 2 3 4 2" xfId="4791" xr:uid="{9DF48E8B-137F-49AA-9513-DCA63200E6AF}"/>
    <cellStyle name="Normal 3 2 3 2 3 5" xfId="3347" xr:uid="{69A248F4-1A30-48C5-A9CB-C87E43201E20}"/>
    <cellStyle name="Normal 3 2 3 2 4" xfId="493" xr:uid="{00000000-0005-0000-0000-000008000000}"/>
    <cellStyle name="Normal 3 2 3 2 4 2" xfId="1215" xr:uid="{00000000-0005-0000-0000-000008000000}"/>
    <cellStyle name="Normal 3 2 3 2 4 2 2" xfId="2659" xr:uid="{00000000-0005-0000-0000-000008000000}"/>
    <cellStyle name="Normal 3 2 3 2 4 2 2 2" xfId="5629" xr:uid="{47229099-F96A-4C63-87C5-6C76DFAA36BC}"/>
    <cellStyle name="Normal 3 2 3 2 4 2 3" xfId="4185" xr:uid="{A7873ACA-BB0D-4CF1-9F2E-2957CEAB3717}"/>
    <cellStyle name="Normal 3 2 3 2 4 3" xfId="1937" xr:uid="{00000000-0005-0000-0000-000008000000}"/>
    <cellStyle name="Normal 3 2 3 2 4 3 2" xfId="4907" xr:uid="{53846A8F-0E3C-485C-8A7E-F122AA342697}"/>
    <cellStyle name="Normal 3 2 3 2 4 4" xfId="3463" xr:uid="{46DF57C9-D7C1-4A6B-AFC3-43D87732184A}"/>
    <cellStyle name="Normal 3 2 3 2 5" xfId="867" xr:uid="{00000000-0005-0000-0000-000008000000}"/>
    <cellStyle name="Normal 3 2 3 2 5 2" xfId="2311" xr:uid="{00000000-0005-0000-0000-000008000000}"/>
    <cellStyle name="Normal 3 2 3 2 5 2 2" xfId="5281" xr:uid="{25C673AA-203A-4F7D-8A68-AF07368B6067}"/>
    <cellStyle name="Normal 3 2 3 2 5 3" xfId="3837" xr:uid="{C30515FF-2276-4B60-859C-60BECFCB57AA}"/>
    <cellStyle name="Normal 3 2 3 2 6" xfId="1589" xr:uid="{00000000-0005-0000-0000-000008000000}"/>
    <cellStyle name="Normal 3 2 3 2 6 2" xfId="4559" xr:uid="{ADE492DB-7150-47F6-A915-D9B7A930A253}"/>
    <cellStyle name="Normal 3 2 3 2 7" xfId="3115" xr:uid="{61B27518-4D97-423D-BB30-2AD54E10E8C5}"/>
    <cellStyle name="Normal 3 2 3 3" xfId="203" xr:uid="{00000000-0005-0000-0000-000008000000}"/>
    <cellStyle name="Normal 3 2 3 3 2" xfId="551" xr:uid="{00000000-0005-0000-0000-000008000000}"/>
    <cellStyle name="Normal 3 2 3 3 2 2" xfId="1273" xr:uid="{00000000-0005-0000-0000-000008000000}"/>
    <cellStyle name="Normal 3 2 3 3 2 2 2" xfId="2717" xr:uid="{00000000-0005-0000-0000-000008000000}"/>
    <cellStyle name="Normal 3 2 3 3 2 2 2 2" xfId="5687" xr:uid="{E0916605-0C81-4829-9261-19FDBD195F5B}"/>
    <cellStyle name="Normal 3 2 3 3 2 2 3" xfId="4243" xr:uid="{B8052C1D-479A-43FC-98A4-97C08510E1A4}"/>
    <cellStyle name="Normal 3 2 3 3 2 3" xfId="1995" xr:uid="{00000000-0005-0000-0000-000008000000}"/>
    <cellStyle name="Normal 3 2 3 3 2 3 2" xfId="4965" xr:uid="{61A7DD2F-4DA2-4199-9162-B264CF959CE9}"/>
    <cellStyle name="Normal 3 2 3 3 2 4" xfId="3521" xr:uid="{43BF9335-849E-4D31-889C-8EEA1425C264}"/>
    <cellStyle name="Normal 3 2 3 3 3" xfId="925" xr:uid="{00000000-0005-0000-0000-000008000000}"/>
    <cellStyle name="Normal 3 2 3 3 3 2" xfId="2369" xr:uid="{00000000-0005-0000-0000-000008000000}"/>
    <cellStyle name="Normal 3 2 3 3 3 2 2" xfId="5339" xr:uid="{5A32C5B5-847C-4BB1-A400-92F830641A71}"/>
    <cellStyle name="Normal 3 2 3 3 3 3" xfId="3895" xr:uid="{A2395C7C-8560-4FFF-A67F-495F30797590}"/>
    <cellStyle name="Normal 3 2 3 3 4" xfId="1647" xr:uid="{00000000-0005-0000-0000-000008000000}"/>
    <cellStyle name="Normal 3 2 3 3 4 2" xfId="4617" xr:uid="{E998DE52-7C10-451B-BF31-CC2B6207BEAB}"/>
    <cellStyle name="Normal 3 2 3 3 5" xfId="3173" xr:uid="{D0DA7982-21D7-4E19-A721-DAA5B2801531}"/>
    <cellStyle name="Normal 3 2 3 4" xfId="319" xr:uid="{00000000-0005-0000-0000-000008000000}"/>
    <cellStyle name="Normal 3 2 3 4 2" xfId="667" xr:uid="{00000000-0005-0000-0000-000008000000}"/>
    <cellStyle name="Normal 3 2 3 4 2 2" xfId="1389" xr:uid="{00000000-0005-0000-0000-000008000000}"/>
    <cellStyle name="Normal 3 2 3 4 2 2 2" xfId="2833" xr:uid="{00000000-0005-0000-0000-000008000000}"/>
    <cellStyle name="Normal 3 2 3 4 2 2 2 2" xfId="5803" xr:uid="{19077C04-2CB7-482B-B7A9-E6537AACC8B4}"/>
    <cellStyle name="Normal 3 2 3 4 2 2 3" xfId="4359" xr:uid="{1DCE94AF-EFD5-4F3A-89C8-30DCBB1EDD2A}"/>
    <cellStyle name="Normal 3 2 3 4 2 3" xfId="2111" xr:uid="{00000000-0005-0000-0000-000008000000}"/>
    <cellStyle name="Normal 3 2 3 4 2 3 2" xfId="5081" xr:uid="{2ECBF6A2-B6AB-41F8-8FB6-558B1A199D31}"/>
    <cellStyle name="Normal 3 2 3 4 2 4" xfId="3637" xr:uid="{2664AA59-BEAB-4D37-B6B2-302580467570}"/>
    <cellStyle name="Normal 3 2 3 4 3" xfId="1041" xr:uid="{00000000-0005-0000-0000-000008000000}"/>
    <cellStyle name="Normal 3 2 3 4 3 2" xfId="2485" xr:uid="{00000000-0005-0000-0000-000008000000}"/>
    <cellStyle name="Normal 3 2 3 4 3 2 2" xfId="5455" xr:uid="{64D76A8C-D30A-4A21-BD02-E627DAFE3BD8}"/>
    <cellStyle name="Normal 3 2 3 4 3 3" xfId="4011" xr:uid="{D0CAEA97-52DC-4F23-BAE1-EDEB535A486E}"/>
    <cellStyle name="Normal 3 2 3 4 4" xfId="1763" xr:uid="{00000000-0005-0000-0000-000008000000}"/>
    <cellStyle name="Normal 3 2 3 4 4 2" xfId="4733" xr:uid="{F5A1A772-2127-4058-A136-3417CD1F83C6}"/>
    <cellStyle name="Normal 3 2 3 4 5" xfId="3289" xr:uid="{DFFF2DD3-0CB9-432D-A4E9-3C91FCD46AAE}"/>
    <cellStyle name="Normal 3 2 3 5" xfId="435" xr:uid="{00000000-0005-0000-0000-000008000000}"/>
    <cellStyle name="Normal 3 2 3 5 2" xfId="1157" xr:uid="{00000000-0005-0000-0000-000008000000}"/>
    <cellStyle name="Normal 3 2 3 5 2 2" xfId="2601" xr:uid="{00000000-0005-0000-0000-000008000000}"/>
    <cellStyle name="Normal 3 2 3 5 2 2 2" xfId="5571" xr:uid="{735596AC-3A4E-4C4C-874C-0F0BC6226FED}"/>
    <cellStyle name="Normal 3 2 3 5 2 3" xfId="4127" xr:uid="{D73FFDF4-B303-4C07-971A-C5FB249BB0AF}"/>
    <cellStyle name="Normal 3 2 3 5 3" xfId="1879" xr:uid="{00000000-0005-0000-0000-000008000000}"/>
    <cellStyle name="Normal 3 2 3 5 3 2" xfId="4849" xr:uid="{AD1C4F5C-4171-4CB0-92B9-ABFF5A225E12}"/>
    <cellStyle name="Normal 3 2 3 5 4" xfId="3405" xr:uid="{01521206-CEE8-4A43-8DFC-0A191D773A1D}"/>
    <cellStyle name="Normal 3 2 3 6" xfId="809" xr:uid="{00000000-0005-0000-0000-000008000000}"/>
    <cellStyle name="Normal 3 2 3 6 2" xfId="2253" xr:uid="{00000000-0005-0000-0000-000008000000}"/>
    <cellStyle name="Normal 3 2 3 6 2 2" xfId="5223" xr:uid="{4B70F5F0-97E4-436E-B6AB-F1659B38652B}"/>
    <cellStyle name="Normal 3 2 3 6 3" xfId="3779" xr:uid="{58C0500B-D376-4B29-A165-CEA2A96E5F98}"/>
    <cellStyle name="Normal 3 2 3 7" xfId="1531" xr:uid="{00000000-0005-0000-0000-000008000000}"/>
    <cellStyle name="Normal 3 2 3 7 2" xfId="4501" xr:uid="{6CD84C31-7D95-42D8-918F-09AA0FA0EE6C}"/>
    <cellStyle name="Normal 3 2 3 8" xfId="3057" xr:uid="{B6550B46-6BFE-4FD8-9C1D-849C9C4F9934}"/>
    <cellStyle name="Normal 3 2 4" xfId="93" xr:uid="{00000000-0005-0000-0000-00002E000000}"/>
    <cellStyle name="Normal 3 2 4 2" xfId="209" xr:uid="{00000000-0005-0000-0000-00002E000000}"/>
    <cellStyle name="Normal 3 2 4 2 2" xfId="557" xr:uid="{00000000-0005-0000-0000-00002E000000}"/>
    <cellStyle name="Normal 3 2 4 2 2 2" xfId="1279" xr:uid="{00000000-0005-0000-0000-00002E000000}"/>
    <cellStyle name="Normal 3 2 4 2 2 2 2" xfId="2723" xr:uid="{00000000-0005-0000-0000-00002E000000}"/>
    <cellStyle name="Normal 3 2 4 2 2 2 2 2" xfId="5693" xr:uid="{CE911042-6BDB-4F79-A4B2-32BDF815F6CF}"/>
    <cellStyle name="Normal 3 2 4 2 2 2 3" xfId="4249" xr:uid="{53614DBC-6EA8-4FAE-A5A2-3D864535155A}"/>
    <cellStyle name="Normal 3 2 4 2 2 3" xfId="2001" xr:uid="{00000000-0005-0000-0000-00002E000000}"/>
    <cellStyle name="Normal 3 2 4 2 2 3 2" xfId="4971" xr:uid="{6517FDBF-21BA-48F8-9868-DC313461AAC5}"/>
    <cellStyle name="Normal 3 2 4 2 2 4" xfId="3527" xr:uid="{A833C15F-8E1B-49B2-B48C-94AC2C875FA9}"/>
    <cellStyle name="Normal 3 2 4 2 3" xfId="931" xr:uid="{00000000-0005-0000-0000-00002E000000}"/>
    <cellStyle name="Normal 3 2 4 2 3 2" xfId="2375" xr:uid="{00000000-0005-0000-0000-00002E000000}"/>
    <cellStyle name="Normal 3 2 4 2 3 2 2" xfId="5345" xr:uid="{7FEB0386-A667-4003-8BA8-6F80F9C10963}"/>
    <cellStyle name="Normal 3 2 4 2 3 3" xfId="3901" xr:uid="{13FCD346-6F07-4499-9F11-B1532B388F52}"/>
    <cellStyle name="Normal 3 2 4 2 4" xfId="1653" xr:uid="{00000000-0005-0000-0000-00002E000000}"/>
    <cellStyle name="Normal 3 2 4 2 4 2" xfId="4623" xr:uid="{3BA7B537-61DC-41AB-B48E-3EBC73E46742}"/>
    <cellStyle name="Normal 3 2 4 2 5" xfId="3179" xr:uid="{82F663C1-4F83-4E96-9708-3BD8E587458E}"/>
    <cellStyle name="Normal 3 2 4 3" xfId="325" xr:uid="{00000000-0005-0000-0000-00002E000000}"/>
    <cellStyle name="Normal 3 2 4 3 2" xfId="673" xr:uid="{00000000-0005-0000-0000-00002E000000}"/>
    <cellStyle name="Normal 3 2 4 3 2 2" xfId="1395" xr:uid="{00000000-0005-0000-0000-00002E000000}"/>
    <cellStyle name="Normal 3 2 4 3 2 2 2" xfId="2839" xr:uid="{00000000-0005-0000-0000-00002E000000}"/>
    <cellStyle name="Normal 3 2 4 3 2 2 2 2" xfId="5809" xr:uid="{63AE3F5F-0A5A-40AA-AA39-8A089881212A}"/>
    <cellStyle name="Normal 3 2 4 3 2 2 3" xfId="4365" xr:uid="{CE939C28-D5A1-4D61-9AE6-0E0BEF1FE1A2}"/>
    <cellStyle name="Normal 3 2 4 3 2 3" xfId="2117" xr:uid="{00000000-0005-0000-0000-00002E000000}"/>
    <cellStyle name="Normal 3 2 4 3 2 3 2" xfId="5087" xr:uid="{06009F14-C59F-41CA-86A6-35E7B645EC51}"/>
    <cellStyle name="Normal 3 2 4 3 2 4" xfId="3643" xr:uid="{51335B84-8D39-44BE-BCEE-2C195C0949F0}"/>
    <cellStyle name="Normal 3 2 4 3 3" xfId="1047" xr:uid="{00000000-0005-0000-0000-00002E000000}"/>
    <cellStyle name="Normal 3 2 4 3 3 2" xfId="2491" xr:uid="{00000000-0005-0000-0000-00002E000000}"/>
    <cellStyle name="Normal 3 2 4 3 3 2 2" xfId="5461" xr:uid="{FF5DC0BE-37A9-4916-9E82-5AEF6F3C4A5C}"/>
    <cellStyle name="Normal 3 2 4 3 3 3" xfId="4017" xr:uid="{58BE2057-07B9-456D-AB7A-ED73A0C25171}"/>
    <cellStyle name="Normal 3 2 4 3 4" xfId="1769" xr:uid="{00000000-0005-0000-0000-00002E000000}"/>
    <cellStyle name="Normal 3 2 4 3 4 2" xfId="4739" xr:uid="{F4BFBD2F-A920-4AC7-BADD-11295423367F}"/>
    <cellStyle name="Normal 3 2 4 3 5" xfId="3295" xr:uid="{C3A2551B-4FBA-464F-A24E-20176E15494E}"/>
    <cellStyle name="Normal 3 2 4 4" xfId="441" xr:uid="{00000000-0005-0000-0000-00002E000000}"/>
    <cellStyle name="Normal 3 2 4 4 2" xfId="1163" xr:uid="{00000000-0005-0000-0000-00002E000000}"/>
    <cellStyle name="Normal 3 2 4 4 2 2" xfId="2607" xr:uid="{00000000-0005-0000-0000-00002E000000}"/>
    <cellStyle name="Normal 3 2 4 4 2 2 2" xfId="5577" xr:uid="{C2B7A727-075E-427E-9F46-798BCB75AE78}"/>
    <cellStyle name="Normal 3 2 4 4 2 3" xfId="4133" xr:uid="{02ED2AEE-1458-4023-9E25-FC1B83BFEF8F}"/>
    <cellStyle name="Normal 3 2 4 4 3" xfId="1885" xr:uid="{00000000-0005-0000-0000-00002E000000}"/>
    <cellStyle name="Normal 3 2 4 4 3 2" xfId="4855" xr:uid="{7472C29B-5DC8-4359-8AA2-79BDD71293FD}"/>
    <cellStyle name="Normal 3 2 4 4 4" xfId="3411" xr:uid="{D49D17B4-1BF7-4C5A-A0DA-6224B62FF981}"/>
    <cellStyle name="Normal 3 2 4 5" xfId="815" xr:uid="{00000000-0005-0000-0000-00002E000000}"/>
    <cellStyle name="Normal 3 2 4 5 2" xfId="2259" xr:uid="{00000000-0005-0000-0000-00002E000000}"/>
    <cellStyle name="Normal 3 2 4 5 2 2" xfId="5229" xr:uid="{4E500328-A29B-484F-A1AB-14DE6FA00AFB}"/>
    <cellStyle name="Normal 3 2 4 5 3" xfId="3785" xr:uid="{92239588-ACDA-49FF-ACDB-0D628FE3CB76}"/>
    <cellStyle name="Normal 3 2 4 6" xfId="1537" xr:uid="{00000000-0005-0000-0000-00002E000000}"/>
    <cellStyle name="Normal 3 2 4 6 2" xfId="4507" xr:uid="{B4BABC8D-FB8A-49B5-B1BC-B6BD2DD1263E}"/>
    <cellStyle name="Normal 3 2 4 7" xfId="3063" xr:uid="{F86CD281-0734-465A-9C0E-80ED87C31C00}"/>
    <cellStyle name="Normal 3 2 5" xfId="151" xr:uid="{00000000-0005-0000-0000-00002E000000}"/>
    <cellStyle name="Normal 3 2 5 2" xfId="499" xr:uid="{00000000-0005-0000-0000-00002E000000}"/>
    <cellStyle name="Normal 3 2 5 2 2" xfId="1221" xr:uid="{00000000-0005-0000-0000-00002E000000}"/>
    <cellStyle name="Normal 3 2 5 2 2 2" xfId="2665" xr:uid="{00000000-0005-0000-0000-00002E000000}"/>
    <cellStyle name="Normal 3 2 5 2 2 2 2" xfId="5635" xr:uid="{0DF29B57-154E-4D79-B827-A64637C00C76}"/>
    <cellStyle name="Normal 3 2 5 2 2 3" xfId="4191" xr:uid="{DB25A75B-5A6F-44B3-889C-E8F2B651290D}"/>
    <cellStyle name="Normal 3 2 5 2 3" xfId="1943" xr:uid="{00000000-0005-0000-0000-00002E000000}"/>
    <cellStyle name="Normal 3 2 5 2 3 2" xfId="4913" xr:uid="{95441461-7993-4F01-B38F-9DF7B18199E9}"/>
    <cellStyle name="Normal 3 2 5 2 4" xfId="3469" xr:uid="{B6890C36-BCC7-43F2-9D14-561A0AC82821}"/>
    <cellStyle name="Normal 3 2 5 3" xfId="873" xr:uid="{00000000-0005-0000-0000-00002E000000}"/>
    <cellStyle name="Normal 3 2 5 3 2" xfId="2317" xr:uid="{00000000-0005-0000-0000-00002E000000}"/>
    <cellStyle name="Normal 3 2 5 3 2 2" xfId="5287" xr:uid="{072F1EBC-F2DF-4EA6-AB32-BA0E94AF4283}"/>
    <cellStyle name="Normal 3 2 5 3 3" xfId="3843" xr:uid="{F0B755DF-123E-4ABB-A57C-74E3910B25FF}"/>
    <cellStyle name="Normal 3 2 5 4" xfId="1595" xr:uid="{00000000-0005-0000-0000-00002E000000}"/>
    <cellStyle name="Normal 3 2 5 4 2" xfId="4565" xr:uid="{BB1BF3B6-105C-4083-9FAE-52AE7607C247}"/>
    <cellStyle name="Normal 3 2 5 5" xfId="3121" xr:uid="{1FDF4418-1E45-4F25-8BC2-0E340EA31AED}"/>
    <cellStyle name="Normal 3 2 6" xfId="267" xr:uid="{00000000-0005-0000-0000-00002E000000}"/>
    <cellStyle name="Normal 3 2 6 2" xfId="615" xr:uid="{00000000-0005-0000-0000-00002E000000}"/>
    <cellStyle name="Normal 3 2 6 2 2" xfId="1337" xr:uid="{00000000-0005-0000-0000-00002E000000}"/>
    <cellStyle name="Normal 3 2 6 2 2 2" xfId="2781" xr:uid="{00000000-0005-0000-0000-00002E000000}"/>
    <cellStyle name="Normal 3 2 6 2 2 2 2" xfId="5751" xr:uid="{E7901B89-8A3B-4911-AA5A-6690D786778B}"/>
    <cellStyle name="Normal 3 2 6 2 2 3" xfId="4307" xr:uid="{36590571-5B48-4101-8E9A-16B4332D16CF}"/>
    <cellStyle name="Normal 3 2 6 2 3" xfId="2059" xr:uid="{00000000-0005-0000-0000-00002E000000}"/>
    <cellStyle name="Normal 3 2 6 2 3 2" xfId="5029" xr:uid="{8BC8C182-A683-4BB4-88DE-6B4EBCC231F3}"/>
    <cellStyle name="Normal 3 2 6 2 4" xfId="3585" xr:uid="{8342CBAF-F93C-455C-A24C-9A0D7A44E53A}"/>
    <cellStyle name="Normal 3 2 6 3" xfId="989" xr:uid="{00000000-0005-0000-0000-00002E000000}"/>
    <cellStyle name="Normal 3 2 6 3 2" xfId="2433" xr:uid="{00000000-0005-0000-0000-00002E000000}"/>
    <cellStyle name="Normal 3 2 6 3 2 2" xfId="5403" xr:uid="{5F59B783-6C3B-4A96-BA1C-F086384C9AB0}"/>
    <cellStyle name="Normal 3 2 6 3 3" xfId="3959" xr:uid="{999AB357-6C20-4C26-AA2E-FB1CE9F6794D}"/>
    <cellStyle name="Normal 3 2 6 4" xfId="1711" xr:uid="{00000000-0005-0000-0000-00002E000000}"/>
    <cellStyle name="Normal 3 2 6 4 2" xfId="4681" xr:uid="{F9A9B32F-6AEF-4B29-B322-A97EEBE0FA48}"/>
    <cellStyle name="Normal 3 2 6 5" xfId="3237" xr:uid="{798CD7FA-AE2E-40E7-B62F-077BC605ED4C}"/>
    <cellStyle name="Normal 3 2 7" xfId="383" xr:uid="{00000000-0005-0000-0000-00002E000000}"/>
    <cellStyle name="Normal 3 2 7 2" xfId="1105" xr:uid="{00000000-0005-0000-0000-00002E000000}"/>
    <cellStyle name="Normal 3 2 7 2 2" xfId="2549" xr:uid="{00000000-0005-0000-0000-00002E000000}"/>
    <cellStyle name="Normal 3 2 7 2 2 2" xfId="5519" xr:uid="{25C0700F-3FDD-4527-A914-60E9D1384B64}"/>
    <cellStyle name="Normal 3 2 7 2 3" xfId="4075" xr:uid="{2123ACF3-DD44-4D4E-AF3D-72B07AB3EC17}"/>
    <cellStyle name="Normal 3 2 7 3" xfId="1827" xr:uid="{00000000-0005-0000-0000-00002E000000}"/>
    <cellStyle name="Normal 3 2 7 3 2" xfId="4797" xr:uid="{15C8F568-AD84-4AA2-B1DB-F71745431D38}"/>
    <cellStyle name="Normal 3 2 7 4" xfId="3353" xr:uid="{165184B6-040E-486F-8073-A753B4289065}"/>
    <cellStyle name="Normal 3 2 8" xfId="735" xr:uid="{00000000-0005-0000-0000-000008000000}"/>
    <cellStyle name="Normal 3 2 8 2" xfId="1457" xr:uid="{00000000-0005-0000-0000-000008000000}"/>
    <cellStyle name="Normal 3 2 8 2 2" xfId="2901" xr:uid="{00000000-0005-0000-0000-000008000000}"/>
    <cellStyle name="Normal 3 2 8 2 2 2" xfId="5871" xr:uid="{AB207EB6-B503-4EEF-840B-48D69C725092}"/>
    <cellStyle name="Normal 3 2 8 2 3" xfId="4427" xr:uid="{7908B12D-9C7D-436F-B25E-7FD1989FC56F}"/>
    <cellStyle name="Normal 3 2 8 3" xfId="2179" xr:uid="{00000000-0005-0000-0000-000008000000}"/>
    <cellStyle name="Normal 3 2 8 3 2" xfId="5149" xr:uid="{81CDD374-7886-41BC-945F-C46C3E5C42D6}"/>
    <cellStyle name="Normal 3 2 8 4" xfId="3705" xr:uid="{87B8ED52-3AD5-4E6E-B137-A7C94BE083E2}"/>
    <cellStyle name="Normal 3 2 9" xfId="757" xr:uid="{00000000-0005-0000-0000-00002E000000}"/>
    <cellStyle name="Normal 3 2 9 2" xfId="2201" xr:uid="{00000000-0005-0000-0000-00002E000000}"/>
    <cellStyle name="Normal 3 2 9 2 2" xfId="5171" xr:uid="{DFA011B2-415C-46D2-80FB-76939A18B98C}"/>
    <cellStyle name="Normal 3 2 9 3" xfId="3727" xr:uid="{A6A1BB60-8ED5-4197-91C1-F6066102A87D}"/>
    <cellStyle name="Normal 3 3" xfId="56" xr:uid="{00000000-0005-0000-0000-000030000000}"/>
    <cellStyle name="Normal 3 3 2" xfId="114" xr:uid="{00000000-0005-0000-0000-000030000000}"/>
    <cellStyle name="Normal 3 3 2 2" xfId="230" xr:uid="{00000000-0005-0000-0000-000030000000}"/>
    <cellStyle name="Normal 3 3 2 2 2" xfId="578" xr:uid="{00000000-0005-0000-0000-000030000000}"/>
    <cellStyle name="Normal 3 3 2 2 2 2" xfId="1300" xr:uid="{00000000-0005-0000-0000-000030000000}"/>
    <cellStyle name="Normal 3 3 2 2 2 2 2" xfId="2744" xr:uid="{00000000-0005-0000-0000-000030000000}"/>
    <cellStyle name="Normal 3 3 2 2 2 2 2 2" xfId="5714" xr:uid="{694EF386-ECE5-4C59-AEE3-441D5C7ED353}"/>
    <cellStyle name="Normal 3 3 2 2 2 2 3" xfId="4270" xr:uid="{156D66BE-393C-4238-9421-B2AC49EE6599}"/>
    <cellStyle name="Normal 3 3 2 2 2 3" xfId="2022" xr:uid="{00000000-0005-0000-0000-000030000000}"/>
    <cellStyle name="Normal 3 3 2 2 2 3 2" xfId="4992" xr:uid="{7FDE3E95-865E-487A-8D71-0661CD8756C4}"/>
    <cellStyle name="Normal 3 3 2 2 2 4" xfId="3548" xr:uid="{E7B19705-9FEA-4AA2-9EBC-683FEF03F704}"/>
    <cellStyle name="Normal 3 3 2 2 3" xfId="952" xr:uid="{00000000-0005-0000-0000-000030000000}"/>
    <cellStyle name="Normal 3 3 2 2 3 2" xfId="2396" xr:uid="{00000000-0005-0000-0000-000030000000}"/>
    <cellStyle name="Normal 3 3 2 2 3 2 2" xfId="5366" xr:uid="{2044E013-1978-4A90-8E9A-BA0F025C0D29}"/>
    <cellStyle name="Normal 3 3 2 2 3 3" xfId="3922" xr:uid="{51604790-E12C-4B07-B790-CD478FAE0011}"/>
    <cellStyle name="Normal 3 3 2 2 4" xfId="1674" xr:uid="{00000000-0005-0000-0000-000030000000}"/>
    <cellStyle name="Normal 3 3 2 2 4 2" xfId="4644" xr:uid="{6E74D3E2-274F-4ACF-8043-0C0006AFC734}"/>
    <cellStyle name="Normal 3 3 2 2 5" xfId="3200" xr:uid="{1B394083-24F9-4767-8E19-5C06D02AD4D3}"/>
    <cellStyle name="Normal 3 3 2 3" xfId="346" xr:uid="{00000000-0005-0000-0000-000030000000}"/>
    <cellStyle name="Normal 3 3 2 3 2" xfId="694" xr:uid="{00000000-0005-0000-0000-000030000000}"/>
    <cellStyle name="Normal 3 3 2 3 2 2" xfId="1416" xr:uid="{00000000-0005-0000-0000-000030000000}"/>
    <cellStyle name="Normal 3 3 2 3 2 2 2" xfId="2860" xr:uid="{00000000-0005-0000-0000-000030000000}"/>
    <cellStyle name="Normal 3 3 2 3 2 2 2 2" xfId="5830" xr:uid="{C6F4639A-2BA0-4BB2-B775-8B0E64586F6D}"/>
    <cellStyle name="Normal 3 3 2 3 2 2 3" xfId="4386" xr:uid="{41645EEF-3ADF-424E-84E3-96DE889E263D}"/>
    <cellStyle name="Normal 3 3 2 3 2 3" xfId="2138" xr:uid="{00000000-0005-0000-0000-000030000000}"/>
    <cellStyle name="Normal 3 3 2 3 2 3 2" xfId="5108" xr:uid="{C8261FFD-4BE1-445B-B90C-D7D9D5FA7665}"/>
    <cellStyle name="Normal 3 3 2 3 2 4" xfId="3664" xr:uid="{B25933FD-FD94-430E-9B9B-CCF4A92C7749}"/>
    <cellStyle name="Normal 3 3 2 3 3" xfId="1068" xr:uid="{00000000-0005-0000-0000-000030000000}"/>
    <cellStyle name="Normal 3 3 2 3 3 2" xfId="2512" xr:uid="{00000000-0005-0000-0000-000030000000}"/>
    <cellStyle name="Normal 3 3 2 3 3 2 2" xfId="5482" xr:uid="{8E3ECA4C-FB27-4AEC-AD0E-17A7D091DA1F}"/>
    <cellStyle name="Normal 3 3 2 3 3 3" xfId="4038" xr:uid="{AC8F89F6-E163-4C09-B82C-F64558B2B206}"/>
    <cellStyle name="Normal 3 3 2 3 4" xfId="1790" xr:uid="{00000000-0005-0000-0000-000030000000}"/>
    <cellStyle name="Normal 3 3 2 3 4 2" xfId="4760" xr:uid="{05F4E0CE-72D6-4C05-BCE7-E8B63CC54195}"/>
    <cellStyle name="Normal 3 3 2 3 5" xfId="3316" xr:uid="{CB309DD1-7B16-4FA2-AA7F-61FC2F2CB9D4}"/>
    <cellStyle name="Normal 3 3 2 4" xfId="462" xr:uid="{00000000-0005-0000-0000-000030000000}"/>
    <cellStyle name="Normal 3 3 2 4 2" xfId="1184" xr:uid="{00000000-0005-0000-0000-000030000000}"/>
    <cellStyle name="Normal 3 3 2 4 2 2" xfId="2628" xr:uid="{00000000-0005-0000-0000-000030000000}"/>
    <cellStyle name="Normal 3 3 2 4 2 2 2" xfId="5598" xr:uid="{DB00EA6C-82F0-4F1A-9306-BB026DDA6D0E}"/>
    <cellStyle name="Normal 3 3 2 4 2 3" xfId="4154" xr:uid="{AF62157D-A7AA-4D6A-B685-07838F2BAE98}"/>
    <cellStyle name="Normal 3 3 2 4 3" xfId="1906" xr:uid="{00000000-0005-0000-0000-000030000000}"/>
    <cellStyle name="Normal 3 3 2 4 3 2" xfId="4876" xr:uid="{2F9D0118-6FD8-4854-9477-837540B31442}"/>
    <cellStyle name="Normal 3 3 2 4 4" xfId="3432" xr:uid="{5BBE66F3-ED78-4431-BF3B-E6E103B3CCDC}"/>
    <cellStyle name="Normal 3 3 2 5" xfId="836" xr:uid="{00000000-0005-0000-0000-000030000000}"/>
    <cellStyle name="Normal 3 3 2 5 2" xfId="2280" xr:uid="{00000000-0005-0000-0000-000030000000}"/>
    <cellStyle name="Normal 3 3 2 5 2 2" xfId="5250" xr:uid="{4C52F9C0-C91A-475F-BE2C-FCE770883971}"/>
    <cellStyle name="Normal 3 3 2 5 3" xfId="3806" xr:uid="{479B7C97-3499-4353-8407-6BFC3A430D71}"/>
    <cellStyle name="Normal 3 3 2 6" xfId="1558" xr:uid="{00000000-0005-0000-0000-000030000000}"/>
    <cellStyle name="Normal 3 3 2 6 2" xfId="4528" xr:uid="{28A32FB7-90B7-4C09-BF98-CD21FA3DC0EB}"/>
    <cellStyle name="Normal 3 3 2 7" xfId="3084" xr:uid="{3FBE8887-95EB-4F12-B142-7709EB59236D}"/>
    <cellStyle name="Normal 3 3 3" xfId="172" xr:uid="{00000000-0005-0000-0000-000030000000}"/>
    <cellStyle name="Normal 3 3 3 2" xfId="520" xr:uid="{00000000-0005-0000-0000-000030000000}"/>
    <cellStyle name="Normal 3 3 3 2 2" xfId="1242" xr:uid="{00000000-0005-0000-0000-000030000000}"/>
    <cellStyle name="Normal 3 3 3 2 2 2" xfId="2686" xr:uid="{00000000-0005-0000-0000-000030000000}"/>
    <cellStyle name="Normal 3 3 3 2 2 2 2" xfId="5656" xr:uid="{28C3A313-E603-4552-A98D-FA9CD523D552}"/>
    <cellStyle name="Normal 3 3 3 2 2 3" xfId="4212" xr:uid="{E589B923-CB2A-4067-8090-3538447CFF30}"/>
    <cellStyle name="Normal 3 3 3 2 3" xfId="1964" xr:uid="{00000000-0005-0000-0000-000030000000}"/>
    <cellStyle name="Normal 3 3 3 2 3 2" xfId="4934" xr:uid="{ACC1DE86-E6F4-427F-9C35-987C5B5F1C3C}"/>
    <cellStyle name="Normal 3 3 3 2 4" xfId="3490" xr:uid="{3BEF870E-07A8-474C-99E8-3017CF1AAE90}"/>
    <cellStyle name="Normal 3 3 3 3" xfId="894" xr:uid="{00000000-0005-0000-0000-000030000000}"/>
    <cellStyle name="Normal 3 3 3 3 2" xfId="2338" xr:uid="{00000000-0005-0000-0000-000030000000}"/>
    <cellStyle name="Normal 3 3 3 3 2 2" xfId="5308" xr:uid="{C17417A2-2465-4A5E-BFD0-5C320E182ACF}"/>
    <cellStyle name="Normal 3 3 3 3 3" xfId="3864" xr:uid="{0D4165B6-B951-44D6-A8ED-70E2A4E52061}"/>
    <cellStyle name="Normal 3 3 3 4" xfId="1616" xr:uid="{00000000-0005-0000-0000-000030000000}"/>
    <cellStyle name="Normal 3 3 3 4 2" xfId="4586" xr:uid="{1FFACE55-8B66-4AF6-91AB-D825E00C2A5A}"/>
    <cellStyle name="Normal 3 3 3 5" xfId="3142" xr:uid="{4AE596CB-BEE8-4ED9-9C60-79D9DFF39140}"/>
    <cellStyle name="Normal 3 3 4" xfId="288" xr:uid="{00000000-0005-0000-0000-000030000000}"/>
    <cellStyle name="Normal 3 3 4 2" xfId="636" xr:uid="{00000000-0005-0000-0000-000030000000}"/>
    <cellStyle name="Normal 3 3 4 2 2" xfId="1358" xr:uid="{00000000-0005-0000-0000-000030000000}"/>
    <cellStyle name="Normal 3 3 4 2 2 2" xfId="2802" xr:uid="{00000000-0005-0000-0000-000030000000}"/>
    <cellStyle name="Normal 3 3 4 2 2 2 2" xfId="5772" xr:uid="{69FB7716-F9EB-4904-91C4-E0F8AF3BDC5E}"/>
    <cellStyle name="Normal 3 3 4 2 2 3" xfId="4328" xr:uid="{DADB0819-0E0A-4F42-A593-5A7ABFB70C6A}"/>
    <cellStyle name="Normal 3 3 4 2 3" xfId="2080" xr:uid="{00000000-0005-0000-0000-000030000000}"/>
    <cellStyle name="Normal 3 3 4 2 3 2" xfId="5050" xr:uid="{945D01FA-277E-46AD-A353-3A98BB6CEC60}"/>
    <cellStyle name="Normal 3 3 4 2 4" xfId="3606" xr:uid="{AE1ECB18-B3B0-4AE3-BF3D-75E2ABDA15BB}"/>
    <cellStyle name="Normal 3 3 4 3" xfId="1010" xr:uid="{00000000-0005-0000-0000-000030000000}"/>
    <cellStyle name="Normal 3 3 4 3 2" xfId="2454" xr:uid="{00000000-0005-0000-0000-000030000000}"/>
    <cellStyle name="Normal 3 3 4 3 2 2" xfId="5424" xr:uid="{ECF64CAB-B9FA-43A1-BF1E-25100F48FBD1}"/>
    <cellStyle name="Normal 3 3 4 3 3" xfId="3980" xr:uid="{535DD3E2-1E53-4B9F-A04E-E4C919D8961D}"/>
    <cellStyle name="Normal 3 3 4 4" xfId="1732" xr:uid="{00000000-0005-0000-0000-000030000000}"/>
    <cellStyle name="Normal 3 3 4 4 2" xfId="4702" xr:uid="{F0C6B2E6-72AE-48F0-8DEF-2C8CB1CD97C2}"/>
    <cellStyle name="Normal 3 3 4 5" xfId="3258" xr:uid="{D7367CA7-B43D-4DAA-BA58-90EB56012EC6}"/>
    <cellStyle name="Normal 3 3 5" xfId="404" xr:uid="{00000000-0005-0000-0000-000030000000}"/>
    <cellStyle name="Normal 3 3 5 2" xfId="1126" xr:uid="{00000000-0005-0000-0000-000030000000}"/>
    <cellStyle name="Normal 3 3 5 2 2" xfId="2570" xr:uid="{00000000-0005-0000-0000-000030000000}"/>
    <cellStyle name="Normal 3 3 5 2 2 2" xfId="5540" xr:uid="{83B6F143-860D-4873-9107-2F6C5498D8AD}"/>
    <cellStyle name="Normal 3 3 5 2 3" xfId="4096" xr:uid="{46F8C75C-D45C-4898-A790-5792E0345628}"/>
    <cellStyle name="Normal 3 3 5 3" xfId="1848" xr:uid="{00000000-0005-0000-0000-000030000000}"/>
    <cellStyle name="Normal 3 3 5 3 2" xfId="4818" xr:uid="{FA7ECEB8-6F5F-45B2-BFB9-9DDB9650445C}"/>
    <cellStyle name="Normal 3 3 5 4" xfId="3374" xr:uid="{2651B642-7797-4EC7-B4BE-C1D6189C76BF}"/>
    <cellStyle name="Normal 3 3 6" xfId="778" xr:uid="{00000000-0005-0000-0000-000030000000}"/>
    <cellStyle name="Normal 3 3 6 2" xfId="2222" xr:uid="{00000000-0005-0000-0000-000030000000}"/>
    <cellStyle name="Normal 3 3 6 2 2" xfId="5192" xr:uid="{24849422-A2C4-4B6E-AA08-DF1EF08DE89B}"/>
    <cellStyle name="Normal 3 3 6 3" xfId="3748" xr:uid="{129A568D-D2FF-4A7E-806A-6A7C1C51A9ED}"/>
    <cellStyle name="Normal 3 3 7" xfId="1500" xr:uid="{00000000-0005-0000-0000-000030000000}"/>
    <cellStyle name="Normal 3 3 7 2" xfId="4470" xr:uid="{AA9D1145-E5C4-46D5-96CD-353E69AF31CC}"/>
    <cellStyle name="Normal 3 3 8" xfId="2944" xr:uid="{00000000-0005-0000-0000-000030000000}"/>
    <cellStyle name="Normal 3 3 8 2" xfId="5914" xr:uid="{885FF440-7D41-4829-B258-CCBF7503F794}"/>
    <cellStyle name="Normal 3 3 9" xfId="3026" xr:uid="{96305B6C-2A40-441A-9FA5-659C721DF2BE}"/>
    <cellStyle name="Normal 3 4" xfId="68" xr:uid="{00000000-0005-0000-0000-000004000000}"/>
    <cellStyle name="Normal 3 4 2" xfId="126" xr:uid="{00000000-0005-0000-0000-000004000000}"/>
    <cellStyle name="Normal 3 4 2 2" xfId="242" xr:uid="{00000000-0005-0000-0000-000004000000}"/>
    <cellStyle name="Normal 3 4 2 2 2" xfId="590" xr:uid="{00000000-0005-0000-0000-000004000000}"/>
    <cellStyle name="Normal 3 4 2 2 2 2" xfId="1312" xr:uid="{00000000-0005-0000-0000-000004000000}"/>
    <cellStyle name="Normal 3 4 2 2 2 2 2" xfId="2756" xr:uid="{00000000-0005-0000-0000-000004000000}"/>
    <cellStyle name="Normal 3 4 2 2 2 2 2 2" xfId="5726" xr:uid="{F7527CA6-1858-4BAF-910B-5B8E6E550BFD}"/>
    <cellStyle name="Normal 3 4 2 2 2 2 3" xfId="4282" xr:uid="{578D97E7-1B8B-4BB0-AC7B-88F8D202BC4C}"/>
    <cellStyle name="Normal 3 4 2 2 2 3" xfId="2034" xr:uid="{00000000-0005-0000-0000-000004000000}"/>
    <cellStyle name="Normal 3 4 2 2 2 3 2" xfId="5004" xr:uid="{F0C64A23-6742-49D0-A4B0-C937E4D05312}"/>
    <cellStyle name="Normal 3 4 2 2 2 4" xfId="3560" xr:uid="{934D79E3-EF7E-4181-AB3D-46CF60C209BD}"/>
    <cellStyle name="Normal 3 4 2 2 3" xfId="964" xr:uid="{00000000-0005-0000-0000-000004000000}"/>
    <cellStyle name="Normal 3 4 2 2 3 2" xfId="2408" xr:uid="{00000000-0005-0000-0000-000004000000}"/>
    <cellStyle name="Normal 3 4 2 2 3 2 2" xfId="5378" xr:uid="{FA5157CA-FEA5-4DE1-8DC6-D25C5F7FC722}"/>
    <cellStyle name="Normal 3 4 2 2 3 3" xfId="3934" xr:uid="{680C9C0A-7E3D-476F-B109-432F3A11DE53}"/>
    <cellStyle name="Normal 3 4 2 2 4" xfId="1686" xr:uid="{00000000-0005-0000-0000-000004000000}"/>
    <cellStyle name="Normal 3 4 2 2 4 2" xfId="4656" xr:uid="{E7E70C11-AD3D-4D63-A5D3-859F11DE95B7}"/>
    <cellStyle name="Normal 3 4 2 2 5" xfId="3212" xr:uid="{35F2B36F-6634-43C4-8292-419F9A70C2E5}"/>
    <cellStyle name="Normal 3 4 2 3" xfId="358" xr:uid="{00000000-0005-0000-0000-000004000000}"/>
    <cellStyle name="Normal 3 4 2 3 2" xfId="706" xr:uid="{00000000-0005-0000-0000-000004000000}"/>
    <cellStyle name="Normal 3 4 2 3 2 2" xfId="1428" xr:uid="{00000000-0005-0000-0000-000004000000}"/>
    <cellStyle name="Normal 3 4 2 3 2 2 2" xfId="2872" xr:uid="{00000000-0005-0000-0000-000004000000}"/>
    <cellStyle name="Normal 3 4 2 3 2 2 2 2" xfId="5842" xr:uid="{FE031685-6FEA-4FED-8366-07322B52148A}"/>
    <cellStyle name="Normal 3 4 2 3 2 2 3" xfId="4398" xr:uid="{61B8251C-BCC3-41A8-842A-67785F54DF66}"/>
    <cellStyle name="Normal 3 4 2 3 2 3" xfId="2150" xr:uid="{00000000-0005-0000-0000-000004000000}"/>
    <cellStyle name="Normal 3 4 2 3 2 3 2" xfId="5120" xr:uid="{048436AE-E96E-4354-90A2-86EB6D6B0BC5}"/>
    <cellStyle name="Normal 3 4 2 3 2 4" xfId="3676" xr:uid="{8EE0A2EF-2F3C-4A25-B0AC-5823CAE384CB}"/>
    <cellStyle name="Normal 3 4 2 3 3" xfId="1080" xr:uid="{00000000-0005-0000-0000-000004000000}"/>
    <cellStyle name="Normal 3 4 2 3 3 2" xfId="2524" xr:uid="{00000000-0005-0000-0000-000004000000}"/>
    <cellStyle name="Normal 3 4 2 3 3 2 2" xfId="5494" xr:uid="{79893481-3266-43A1-BF56-70436863EE91}"/>
    <cellStyle name="Normal 3 4 2 3 3 3" xfId="4050" xr:uid="{51F939CC-F6C0-457C-AC16-2E1DAAD9DA23}"/>
    <cellStyle name="Normal 3 4 2 3 4" xfId="1802" xr:uid="{00000000-0005-0000-0000-000004000000}"/>
    <cellStyle name="Normal 3 4 2 3 4 2" xfId="4772" xr:uid="{7A786478-EBB6-4D2A-978C-58C0E1F6D3F8}"/>
    <cellStyle name="Normal 3 4 2 3 5" xfId="3328" xr:uid="{A90AA961-2CD3-4D4B-BEB3-BAAC6038286A}"/>
    <cellStyle name="Normal 3 4 2 4" xfId="474" xr:uid="{00000000-0005-0000-0000-000004000000}"/>
    <cellStyle name="Normal 3 4 2 4 2" xfId="1196" xr:uid="{00000000-0005-0000-0000-000004000000}"/>
    <cellStyle name="Normal 3 4 2 4 2 2" xfId="2640" xr:uid="{00000000-0005-0000-0000-000004000000}"/>
    <cellStyle name="Normal 3 4 2 4 2 2 2" xfId="5610" xr:uid="{469AA892-D0A7-40E8-B8F3-9654F96F98B1}"/>
    <cellStyle name="Normal 3 4 2 4 2 3" xfId="4166" xr:uid="{43E091BB-CA60-4107-BABB-4226B5DC13AB}"/>
    <cellStyle name="Normal 3 4 2 4 3" xfId="1918" xr:uid="{00000000-0005-0000-0000-000004000000}"/>
    <cellStyle name="Normal 3 4 2 4 3 2" xfId="4888" xr:uid="{0D1A5FAC-3F98-446B-B433-604ABD42370A}"/>
    <cellStyle name="Normal 3 4 2 4 4" xfId="3444" xr:uid="{D6A408E9-ADF2-4C6D-A250-0AF7CD3451CF}"/>
    <cellStyle name="Normal 3 4 2 5" xfId="848" xr:uid="{00000000-0005-0000-0000-000004000000}"/>
    <cellStyle name="Normal 3 4 2 5 2" xfId="2292" xr:uid="{00000000-0005-0000-0000-000004000000}"/>
    <cellStyle name="Normal 3 4 2 5 2 2" xfId="5262" xr:uid="{3844B144-827D-4004-92CF-75571F50DC34}"/>
    <cellStyle name="Normal 3 4 2 5 3" xfId="3818" xr:uid="{09663E49-966E-44B5-B518-823851447139}"/>
    <cellStyle name="Normal 3 4 2 6" xfId="1570" xr:uid="{00000000-0005-0000-0000-000004000000}"/>
    <cellStyle name="Normal 3 4 2 6 2" xfId="4540" xr:uid="{3CFE43FD-40A3-4C03-A370-210E5F5D9EBD}"/>
    <cellStyle name="Normal 3 4 2 7" xfId="3096" xr:uid="{2B06F9A5-44F8-42F5-9038-D5615C8AE358}"/>
    <cellStyle name="Normal 3 4 3" xfId="184" xr:uid="{00000000-0005-0000-0000-000004000000}"/>
    <cellStyle name="Normal 3 4 3 2" xfId="532" xr:uid="{00000000-0005-0000-0000-000004000000}"/>
    <cellStyle name="Normal 3 4 3 2 2" xfId="1254" xr:uid="{00000000-0005-0000-0000-000004000000}"/>
    <cellStyle name="Normal 3 4 3 2 2 2" xfId="2698" xr:uid="{00000000-0005-0000-0000-000004000000}"/>
    <cellStyle name="Normal 3 4 3 2 2 2 2" xfId="5668" xr:uid="{A5AE2C96-CCF3-4AB1-A155-55F794F7AAAF}"/>
    <cellStyle name="Normal 3 4 3 2 2 3" xfId="4224" xr:uid="{10DA8A3F-9A0B-4123-854F-822389142F45}"/>
    <cellStyle name="Normal 3 4 3 2 3" xfId="1976" xr:uid="{00000000-0005-0000-0000-000004000000}"/>
    <cellStyle name="Normal 3 4 3 2 3 2" xfId="4946" xr:uid="{D87A97A9-F0DA-4386-8FF6-A569FD2AB361}"/>
    <cellStyle name="Normal 3 4 3 2 4" xfId="3502" xr:uid="{D3DB4B2C-2C50-4E8E-B4E9-6F20915666FB}"/>
    <cellStyle name="Normal 3 4 3 3" xfId="906" xr:uid="{00000000-0005-0000-0000-000004000000}"/>
    <cellStyle name="Normal 3 4 3 3 2" xfId="2350" xr:uid="{00000000-0005-0000-0000-000004000000}"/>
    <cellStyle name="Normal 3 4 3 3 2 2" xfId="5320" xr:uid="{C306AF2F-5EB0-4606-ACEF-49E80B763E97}"/>
    <cellStyle name="Normal 3 4 3 3 3" xfId="3876" xr:uid="{6189B612-B054-4214-A73A-C542FDD8A7C3}"/>
    <cellStyle name="Normal 3 4 3 4" xfId="1628" xr:uid="{00000000-0005-0000-0000-000004000000}"/>
    <cellStyle name="Normal 3 4 3 4 2" xfId="4598" xr:uid="{FF700DDB-99B5-4EEC-83DA-A6C6D05933F5}"/>
    <cellStyle name="Normal 3 4 3 5" xfId="3154" xr:uid="{06EE6138-6C74-4090-87A5-CE776677785C}"/>
    <cellStyle name="Normal 3 4 4" xfId="300" xr:uid="{00000000-0005-0000-0000-000004000000}"/>
    <cellStyle name="Normal 3 4 4 2" xfId="648" xr:uid="{00000000-0005-0000-0000-000004000000}"/>
    <cellStyle name="Normal 3 4 4 2 2" xfId="1370" xr:uid="{00000000-0005-0000-0000-000004000000}"/>
    <cellStyle name="Normal 3 4 4 2 2 2" xfId="2814" xr:uid="{00000000-0005-0000-0000-000004000000}"/>
    <cellStyle name="Normal 3 4 4 2 2 2 2" xfId="5784" xr:uid="{2394A369-5465-4DBC-B798-3257BAC5E58B}"/>
    <cellStyle name="Normal 3 4 4 2 2 3" xfId="4340" xr:uid="{96BD9369-BCB7-4B29-A868-48D3078E887C}"/>
    <cellStyle name="Normal 3 4 4 2 3" xfId="2092" xr:uid="{00000000-0005-0000-0000-000004000000}"/>
    <cellStyle name="Normal 3 4 4 2 3 2" xfId="5062" xr:uid="{F777F021-8A89-44E0-9714-74026988F62D}"/>
    <cellStyle name="Normal 3 4 4 2 4" xfId="3618" xr:uid="{691CEA19-2022-4543-977B-8595B7D8D578}"/>
    <cellStyle name="Normal 3 4 4 3" xfId="1022" xr:uid="{00000000-0005-0000-0000-000004000000}"/>
    <cellStyle name="Normal 3 4 4 3 2" xfId="2466" xr:uid="{00000000-0005-0000-0000-000004000000}"/>
    <cellStyle name="Normal 3 4 4 3 2 2" xfId="5436" xr:uid="{3D5A2640-2689-42EA-8C7E-6B9BBA260553}"/>
    <cellStyle name="Normal 3 4 4 3 3" xfId="3992" xr:uid="{0A5D77F7-893A-4D1E-8F51-AE7DB37E634C}"/>
    <cellStyle name="Normal 3 4 4 4" xfId="1744" xr:uid="{00000000-0005-0000-0000-000004000000}"/>
    <cellStyle name="Normal 3 4 4 4 2" xfId="4714" xr:uid="{D53DD0CE-0FD7-43C5-AB31-182F4422F0B7}"/>
    <cellStyle name="Normal 3 4 4 5" xfId="3270" xr:uid="{2C161A3B-AAEE-42BA-87AC-FF4EC1D36CE5}"/>
    <cellStyle name="Normal 3 4 5" xfId="416" xr:uid="{00000000-0005-0000-0000-000004000000}"/>
    <cellStyle name="Normal 3 4 5 2" xfId="1138" xr:uid="{00000000-0005-0000-0000-000004000000}"/>
    <cellStyle name="Normal 3 4 5 2 2" xfId="2582" xr:uid="{00000000-0005-0000-0000-000004000000}"/>
    <cellStyle name="Normal 3 4 5 2 2 2" xfId="5552" xr:uid="{CDC76FDE-C74D-4657-8558-5DC8AFF952B9}"/>
    <cellStyle name="Normal 3 4 5 2 3" xfId="4108" xr:uid="{AFD94327-C7E7-4E7C-84D5-6F04DECDD937}"/>
    <cellStyle name="Normal 3 4 5 3" xfId="1860" xr:uid="{00000000-0005-0000-0000-000004000000}"/>
    <cellStyle name="Normal 3 4 5 3 2" xfId="4830" xr:uid="{B9AF4F93-F356-4933-81DF-7E225D30C7B0}"/>
    <cellStyle name="Normal 3 4 5 4" xfId="3386" xr:uid="{AAECEE1E-CB45-434C-B6FB-82097C9223EF}"/>
    <cellStyle name="Normal 3 4 6" xfId="790" xr:uid="{00000000-0005-0000-0000-000004000000}"/>
    <cellStyle name="Normal 3 4 6 2" xfId="2234" xr:uid="{00000000-0005-0000-0000-000004000000}"/>
    <cellStyle name="Normal 3 4 6 2 2" xfId="5204" xr:uid="{8FDD2104-B5F6-4232-B5A8-EC4116E8FF5D}"/>
    <cellStyle name="Normal 3 4 6 3" xfId="3760" xr:uid="{1EB52FAC-124A-4237-9AFE-60C4615AA3ED}"/>
    <cellStyle name="Normal 3 4 7" xfId="1512" xr:uid="{00000000-0005-0000-0000-000004000000}"/>
    <cellStyle name="Normal 3 4 7 2" xfId="4482" xr:uid="{B9AB3FCC-E071-467A-801C-2A4F054E984C}"/>
    <cellStyle name="Normal 3 4 8" xfId="3038" xr:uid="{F251227B-DFCA-4573-8830-D44B903B25EF}"/>
    <cellStyle name="Normal 3 5" xfId="90" xr:uid="{00000000-0005-0000-0000-00002D000000}"/>
    <cellStyle name="Normal 3 5 2" xfId="206" xr:uid="{00000000-0005-0000-0000-00002D000000}"/>
    <cellStyle name="Normal 3 5 2 2" xfId="554" xr:uid="{00000000-0005-0000-0000-00002D000000}"/>
    <cellStyle name="Normal 3 5 2 2 2" xfId="1276" xr:uid="{00000000-0005-0000-0000-00002D000000}"/>
    <cellStyle name="Normal 3 5 2 2 2 2" xfId="2720" xr:uid="{00000000-0005-0000-0000-00002D000000}"/>
    <cellStyle name="Normal 3 5 2 2 2 2 2" xfId="5690" xr:uid="{8B64C07E-D54F-4006-A1BF-EBDB596FCD63}"/>
    <cellStyle name="Normal 3 5 2 2 2 3" xfId="4246" xr:uid="{40CA1AD8-49BB-48AC-8762-F0D065EB9714}"/>
    <cellStyle name="Normal 3 5 2 2 3" xfId="1998" xr:uid="{00000000-0005-0000-0000-00002D000000}"/>
    <cellStyle name="Normal 3 5 2 2 3 2" xfId="4968" xr:uid="{9AF4BD0B-BADA-4A4C-B182-56CC1D991340}"/>
    <cellStyle name="Normal 3 5 2 2 4" xfId="3524" xr:uid="{A87A1593-7453-4EE1-9AD3-779A152BC5E2}"/>
    <cellStyle name="Normal 3 5 2 3" xfId="928" xr:uid="{00000000-0005-0000-0000-00002D000000}"/>
    <cellStyle name="Normal 3 5 2 3 2" xfId="2372" xr:uid="{00000000-0005-0000-0000-00002D000000}"/>
    <cellStyle name="Normal 3 5 2 3 2 2" xfId="5342" xr:uid="{9C2E9B99-516A-4388-90CD-84E3CFAB1700}"/>
    <cellStyle name="Normal 3 5 2 3 3" xfId="3898" xr:uid="{91CE5123-55DB-4D43-9EFA-2EC78C449579}"/>
    <cellStyle name="Normal 3 5 2 4" xfId="1650" xr:uid="{00000000-0005-0000-0000-00002D000000}"/>
    <cellStyle name="Normal 3 5 2 4 2" xfId="4620" xr:uid="{450FB2CF-3FFE-4344-B7E4-55104849D101}"/>
    <cellStyle name="Normal 3 5 2 5" xfId="3176" xr:uid="{33E32E0D-C263-4568-9E1F-A9E5E1DEA662}"/>
    <cellStyle name="Normal 3 5 3" xfId="322" xr:uid="{00000000-0005-0000-0000-00002D000000}"/>
    <cellStyle name="Normal 3 5 3 2" xfId="670" xr:uid="{00000000-0005-0000-0000-00002D000000}"/>
    <cellStyle name="Normal 3 5 3 2 2" xfId="1392" xr:uid="{00000000-0005-0000-0000-00002D000000}"/>
    <cellStyle name="Normal 3 5 3 2 2 2" xfId="2836" xr:uid="{00000000-0005-0000-0000-00002D000000}"/>
    <cellStyle name="Normal 3 5 3 2 2 2 2" xfId="5806" xr:uid="{CBB82C63-44D5-44BB-ABBE-31C046745F8B}"/>
    <cellStyle name="Normal 3 5 3 2 2 3" xfId="4362" xr:uid="{9C865544-DD94-4EC5-B2D6-A80DBE9154A4}"/>
    <cellStyle name="Normal 3 5 3 2 3" xfId="2114" xr:uid="{00000000-0005-0000-0000-00002D000000}"/>
    <cellStyle name="Normal 3 5 3 2 3 2" xfId="5084" xr:uid="{E034DE1C-A439-47AA-BEC6-96E781E809F5}"/>
    <cellStyle name="Normal 3 5 3 2 4" xfId="3640" xr:uid="{73B684EE-7FFD-4B77-A907-25247AAD1717}"/>
    <cellStyle name="Normal 3 5 3 3" xfId="1044" xr:uid="{00000000-0005-0000-0000-00002D000000}"/>
    <cellStyle name="Normal 3 5 3 3 2" xfId="2488" xr:uid="{00000000-0005-0000-0000-00002D000000}"/>
    <cellStyle name="Normal 3 5 3 3 2 2" xfId="5458" xr:uid="{598854C6-0EEA-458C-B5FB-5C8B49D98A02}"/>
    <cellStyle name="Normal 3 5 3 3 3" xfId="4014" xr:uid="{12C98FB8-70B3-41EF-AE98-A0258C54F0B4}"/>
    <cellStyle name="Normal 3 5 3 4" xfId="1766" xr:uid="{00000000-0005-0000-0000-00002D000000}"/>
    <cellStyle name="Normal 3 5 3 4 2" xfId="4736" xr:uid="{A398B49C-72BA-4AC4-9C23-E26B11FD1B1C}"/>
    <cellStyle name="Normal 3 5 3 5" xfId="3292" xr:uid="{DD800186-835E-4034-AA23-BE3A94C16006}"/>
    <cellStyle name="Normal 3 5 4" xfId="438" xr:uid="{00000000-0005-0000-0000-00002D000000}"/>
    <cellStyle name="Normal 3 5 4 2" xfId="1160" xr:uid="{00000000-0005-0000-0000-00002D000000}"/>
    <cellStyle name="Normal 3 5 4 2 2" xfId="2604" xr:uid="{00000000-0005-0000-0000-00002D000000}"/>
    <cellStyle name="Normal 3 5 4 2 2 2" xfId="5574" xr:uid="{6DF0EB4D-FDD6-49CC-B95A-FD572AE49893}"/>
    <cellStyle name="Normal 3 5 4 2 3" xfId="4130" xr:uid="{53733860-2105-49FB-863D-9C4A15020EE1}"/>
    <cellStyle name="Normal 3 5 4 3" xfId="1882" xr:uid="{00000000-0005-0000-0000-00002D000000}"/>
    <cellStyle name="Normal 3 5 4 3 2" xfId="4852" xr:uid="{D742374E-394F-42E0-85BB-15F9A9580445}"/>
    <cellStyle name="Normal 3 5 4 4" xfId="3408" xr:uid="{A117A4F1-02BA-4211-BC78-8DACAE6AFC1D}"/>
    <cellStyle name="Normal 3 5 5" xfId="812" xr:uid="{00000000-0005-0000-0000-00002D000000}"/>
    <cellStyle name="Normal 3 5 5 2" xfId="2256" xr:uid="{00000000-0005-0000-0000-00002D000000}"/>
    <cellStyle name="Normal 3 5 5 2 2" xfId="5226" xr:uid="{C3C00B1E-C24C-46FE-9DFF-8C24B9C89AAB}"/>
    <cellStyle name="Normal 3 5 5 3" xfId="3782" xr:uid="{98A324E7-797F-427F-829B-6F602EC2BD2E}"/>
    <cellStyle name="Normal 3 5 6" xfId="1534" xr:uid="{00000000-0005-0000-0000-00002D000000}"/>
    <cellStyle name="Normal 3 5 6 2" xfId="4504" xr:uid="{3D3F3294-1B37-4BCE-AAD7-9D5C1216C712}"/>
    <cellStyle name="Normal 3 5 7" xfId="3060" xr:uid="{E3CCCAF8-8EBA-4776-9873-95941F3A4AFC}"/>
    <cellStyle name="Normal 3 6" xfId="148" xr:uid="{00000000-0005-0000-0000-00002D000000}"/>
    <cellStyle name="Normal 3 6 2" xfId="496" xr:uid="{00000000-0005-0000-0000-00002D000000}"/>
    <cellStyle name="Normal 3 6 2 2" xfId="1218" xr:uid="{00000000-0005-0000-0000-00002D000000}"/>
    <cellStyle name="Normal 3 6 2 2 2" xfId="2662" xr:uid="{00000000-0005-0000-0000-00002D000000}"/>
    <cellStyle name="Normal 3 6 2 2 2 2" xfId="5632" xr:uid="{B893A582-6A1D-4B12-B222-A6DF4F281B7B}"/>
    <cellStyle name="Normal 3 6 2 2 3" xfId="4188" xr:uid="{77119618-7BC0-47FF-9368-3A9C93293C3A}"/>
    <cellStyle name="Normal 3 6 2 3" xfId="1940" xr:uid="{00000000-0005-0000-0000-00002D000000}"/>
    <cellStyle name="Normal 3 6 2 3 2" xfId="4910" xr:uid="{0D103631-7EB9-47FF-8B22-E2BAB271F273}"/>
    <cellStyle name="Normal 3 6 2 4" xfId="3466" xr:uid="{4ACBEE0E-CEB3-483E-A0D3-D8EDC7837D26}"/>
    <cellStyle name="Normal 3 6 3" xfId="870" xr:uid="{00000000-0005-0000-0000-00002D000000}"/>
    <cellStyle name="Normal 3 6 3 2" xfId="2314" xr:uid="{00000000-0005-0000-0000-00002D000000}"/>
    <cellStyle name="Normal 3 6 3 2 2" xfId="5284" xr:uid="{714C2827-9FFA-4056-AECC-780026482A7E}"/>
    <cellStyle name="Normal 3 6 3 3" xfId="3840" xr:uid="{495B27CB-BAC4-44BA-A887-7FB9E22BCC7C}"/>
    <cellStyle name="Normal 3 6 4" xfId="1592" xr:uid="{00000000-0005-0000-0000-00002D000000}"/>
    <cellStyle name="Normal 3 6 4 2" xfId="4562" xr:uid="{C65C69D9-582F-4B70-AC5A-E37743969442}"/>
    <cellStyle name="Normal 3 6 5" xfId="3118" xr:uid="{6C47DC3A-C216-4052-A524-3AF0F5CFF993}"/>
    <cellStyle name="Normal 3 7" xfId="264" xr:uid="{00000000-0005-0000-0000-00002D000000}"/>
    <cellStyle name="Normal 3 7 2" xfId="612" xr:uid="{00000000-0005-0000-0000-00002D000000}"/>
    <cellStyle name="Normal 3 7 2 2" xfId="1334" xr:uid="{00000000-0005-0000-0000-00002D000000}"/>
    <cellStyle name="Normal 3 7 2 2 2" xfId="2778" xr:uid="{00000000-0005-0000-0000-00002D000000}"/>
    <cellStyle name="Normal 3 7 2 2 2 2" xfId="5748" xr:uid="{5B7B783A-DC08-4D2D-910A-73013DEBCCD2}"/>
    <cellStyle name="Normal 3 7 2 2 3" xfId="4304" xr:uid="{FC2BFB58-0808-4E23-92BE-1B41BE088890}"/>
    <cellStyle name="Normal 3 7 2 3" xfId="2056" xr:uid="{00000000-0005-0000-0000-00002D000000}"/>
    <cellStyle name="Normal 3 7 2 3 2" xfId="5026" xr:uid="{363968BA-EA00-4A3B-B71C-D30C874EE125}"/>
    <cellStyle name="Normal 3 7 2 4" xfId="3582" xr:uid="{920D8306-EC9F-404C-96DD-3F517E7A21B2}"/>
    <cellStyle name="Normal 3 7 3" xfId="986" xr:uid="{00000000-0005-0000-0000-00002D000000}"/>
    <cellStyle name="Normal 3 7 3 2" xfId="2430" xr:uid="{00000000-0005-0000-0000-00002D000000}"/>
    <cellStyle name="Normal 3 7 3 2 2" xfId="5400" xr:uid="{1D5821B0-1D8B-451D-87FF-953D4190D86C}"/>
    <cellStyle name="Normal 3 7 3 3" xfId="3956" xr:uid="{DDFC444B-134F-4306-8FB5-EC4A03E2ED07}"/>
    <cellStyle name="Normal 3 7 4" xfId="1708" xr:uid="{00000000-0005-0000-0000-00002D000000}"/>
    <cellStyle name="Normal 3 7 4 2" xfId="4678" xr:uid="{7EAB1F0E-DBD8-4A22-8E48-BEA0290E9A08}"/>
    <cellStyle name="Normal 3 7 5" xfId="3234" xr:uid="{9712F18F-2893-46C6-9EC0-B76A2CD9C94D}"/>
    <cellStyle name="Normal 3 8" xfId="380" xr:uid="{00000000-0005-0000-0000-00002D000000}"/>
    <cellStyle name="Normal 3 8 2" xfId="1102" xr:uid="{00000000-0005-0000-0000-00002D000000}"/>
    <cellStyle name="Normal 3 8 2 2" xfId="2546" xr:uid="{00000000-0005-0000-0000-00002D000000}"/>
    <cellStyle name="Normal 3 8 2 2 2" xfId="5516" xr:uid="{009FD64A-26D9-4E8E-B54C-6C31621BDB99}"/>
    <cellStyle name="Normal 3 8 2 3" xfId="4072" xr:uid="{992F5D05-5FFC-4DD9-AFBC-2EC10006A879}"/>
    <cellStyle name="Normal 3 8 3" xfId="1824" xr:uid="{00000000-0005-0000-0000-00002D000000}"/>
    <cellStyle name="Normal 3 8 3 2" xfId="4794" xr:uid="{70BE9459-8541-48CC-9F93-5377E2BE4676}"/>
    <cellStyle name="Normal 3 8 4" xfId="3350" xr:uid="{6FAA5E9B-BD93-40A0-919B-4BAC9C532566}"/>
    <cellStyle name="Normal 3 9" xfId="732" xr:uid="{00000000-0005-0000-0000-000007000000}"/>
    <cellStyle name="Normal 3 9 2" xfId="1454" xr:uid="{00000000-0005-0000-0000-000007000000}"/>
    <cellStyle name="Normal 3 9 2 2" xfId="2898" xr:uid="{00000000-0005-0000-0000-000007000000}"/>
    <cellStyle name="Normal 3 9 2 2 2" xfId="5868" xr:uid="{B2D0CF31-10C9-45A0-8C3E-25EA3ADCB9CD}"/>
    <cellStyle name="Normal 3 9 2 3" xfId="4424" xr:uid="{7C055B6C-E912-410A-ACE1-5926A4641758}"/>
    <cellStyle name="Normal 3 9 3" xfId="2176" xr:uid="{00000000-0005-0000-0000-000007000000}"/>
    <cellStyle name="Normal 3 9 3 2" xfId="5146" xr:uid="{4CB6E759-D3B6-487D-BB70-40A879296818}"/>
    <cellStyle name="Normal 3 9 4" xfId="3702" xr:uid="{34E68919-2ED5-4FDC-A4F7-A5F064212F66}"/>
    <cellStyle name="Normal 4" xfId="8" xr:uid="{00000000-0005-0000-0000-000031000000}"/>
    <cellStyle name="Normal 4 10" xfId="755" xr:uid="{00000000-0005-0000-0000-000031000000}"/>
    <cellStyle name="Normal 4 10 2" xfId="2199" xr:uid="{00000000-0005-0000-0000-000031000000}"/>
    <cellStyle name="Normal 4 10 2 2" xfId="5169" xr:uid="{8230562A-62B2-4CF9-B9AD-8494D8607B3E}"/>
    <cellStyle name="Normal 4 10 3" xfId="3725" xr:uid="{E0C38970-7F08-406E-ADA0-104615F5F09F}"/>
    <cellStyle name="Normal 4 11" xfId="1477" xr:uid="{00000000-0005-0000-0000-000031000000}"/>
    <cellStyle name="Normal 4 11 2" xfId="4447" xr:uid="{B743CAE8-1F7F-468D-A456-730AFEEDCBCE}"/>
    <cellStyle name="Normal 4 12" xfId="2921" xr:uid="{00000000-0005-0000-0000-000031000000}"/>
    <cellStyle name="Normal 4 12 2" xfId="5891" xr:uid="{E5AD428A-C6EC-418E-9C9B-732F3607524F}"/>
    <cellStyle name="Normal 4 13" xfId="2952" xr:uid="{1A210D96-C703-475A-B228-361B3DCB83E2}"/>
    <cellStyle name="Normal 4 13 2" xfId="5922" xr:uid="{87713938-431D-46E9-AE80-CE3F8FC19972}"/>
    <cellStyle name="Normal 4 14" xfId="3025" xr:uid="{3E114A7D-704E-46A9-BA2D-88CFD8682124}"/>
    <cellStyle name="Normal 4 2" xfId="14" xr:uid="{00000000-0005-0000-0000-000032000000}"/>
    <cellStyle name="Normal 4 2 10" xfId="1480" xr:uid="{00000000-0005-0000-0000-000032000000}"/>
    <cellStyle name="Normal 4 2 10 2" xfId="4450" xr:uid="{00646F47-364B-4A00-B74B-E5CCDF903578}"/>
    <cellStyle name="Normal 4 2 11" xfId="2924" xr:uid="{00000000-0005-0000-0000-000032000000}"/>
    <cellStyle name="Normal 4 2 11 2" xfId="5894" xr:uid="{9D756ADC-2317-4BA4-BF92-4BACB481251F}"/>
    <cellStyle name="Normal 4 2 12" xfId="2955" xr:uid="{88CC3853-C7AC-40E7-B4F0-D8968CD80D85}"/>
    <cellStyle name="Normal 4 2 12 2" xfId="5925" xr:uid="{BE7E37EA-31D8-4484-A110-E3076E47987D}"/>
    <cellStyle name="Normal 4 2 13" xfId="3006" xr:uid="{B2B6BCEB-80D4-47E6-B6CA-1D4D83CBFBB9}"/>
    <cellStyle name="Normal 4 2 2" xfId="60" xr:uid="{00000000-0005-0000-0000-000033000000}"/>
    <cellStyle name="Normal 4 2 2 2" xfId="118" xr:uid="{00000000-0005-0000-0000-000033000000}"/>
    <cellStyle name="Normal 4 2 2 2 2" xfId="234" xr:uid="{00000000-0005-0000-0000-000033000000}"/>
    <cellStyle name="Normal 4 2 2 2 2 2" xfId="582" xr:uid="{00000000-0005-0000-0000-000033000000}"/>
    <cellStyle name="Normal 4 2 2 2 2 2 2" xfId="1304" xr:uid="{00000000-0005-0000-0000-000033000000}"/>
    <cellStyle name="Normal 4 2 2 2 2 2 2 2" xfId="2748" xr:uid="{00000000-0005-0000-0000-000033000000}"/>
    <cellStyle name="Normal 4 2 2 2 2 2 2 2 2" xfId="5718" xr:uid="{48DEB907-D4DE-4E2C-B498-31ADB349DA6F}"/>
    <cellStyle name="Normal 4 2 2 2 2 2 2 3" xfId="4274" xr:uid="{CFE6E81D-B761-4CCE-B13C-709209C9C0A6}"/>
    <cellStyle name="Normal 4 2 2 2 2 2 3" xfId="2026" xr:uid="{00000000-0005-0000-0000-000033000000}"/>
    <cellStyle name="Normal 4 2 2 2 2 2 3 2" xfId="4996" xr:uid="{9A4A3015-03A0-4371-A74C-3EA85E85337E}"/>
    <cellStyle name="Normal 4 2 2 2 2 2 4" xfId="3552" xr:uid="{6D98618B-FBA1-4CE7-8C6B-10588351D958}"/>
    <cellStyle name="Normal 4 2 2 2 2 3" xfId="956" xr:uid="{00000000-0005-0000-0000-000033000000}"/>
    <cellStyle name="Normal 4 2 2 2 2 3 2" xfId="2400" xr:uid="{00000000-0005-0000-0000-000033000000}"/>
    <cellStyle name="Normal 4 2 2 2 2 3 2 2" xfId="5370" xr:uid="{184C325D-0CA6-47EA-A471-4EE7A3A4BD3B}"/>
    <cellStyle name="Normal 4 2 2 2 2 3 3" xfId="3926" xr:uid="{55DB9FB0-69CA-4DBF-9A52-DD190D3B03B0}"/>
    <cellStyle name="Normal 4 2 2 2 2 4" xfId="1678" xr:uid="{00000000-0005-0000-0000-000033000000}"/>
    <cellStyle name="Normal 4 2 2 2 2 4 2" xfId="4648" xr:uid="{56760900-7DDA-4985-83EE-2327354A9788}"/>
    <cellStyle name="Normal 4 2 2 2 2 5" xfId="3204" xr:uid="{203B9BEE-357F-46B3-A4FE-D02F42E3D1DB}"/>
    <cellStyle name="Normal 4 2 2 2 3" xfId="350" xr:uid="{00000000-0005-0000-0000-000033000000}"/>
    <cellStyle name="Normal 4 2 2 2 3 2" xfId="698" xr:uid="{00000000-0005-0000-0000-000033000000}"/>
    <cellStyle name="Normal 4 2 2 2 3 2 2" xfId="1420" xr:uid="{00000000-0005-0000-0000-000033000000}"/>
    <cellStyle name="Normal 4 2 2 2 3 2 2 2" xfId="2864" xr:uid="{00000000-0005-0000-0000-000033000000}"/>
    <cellStyle name="Normal 4 2 2 2 3 2 2 2 2" xfId="5834" xr:uid="{77317802-5F58-49D9-94D0-C126DA44BB55}"/>
    <cellStyle name="Normal 4 2 2 2 3 2 2 3" xfId="4390" xr:uid="{54698352-AEAA-4352-95E6-48417DCC65A4}"/>
    <cellStyle name="Normal 4 2 2 2 3 2 3" xfId="2142" xr:uid="{00000000-0005-0000-0000-000033000000}"/>
    <cellStyle name="Normal 4 2 2 2 3 2 3 2" xfId="5112" xr:uid="{835C6231-B3DA-4069-BA2F-70141E5E7A28}"/>
    <cellStyle name="Normal 4 2 2 2 3 2 4" xfId="3668" xr:uid="{54D2B0A0-4862-4EDC-B408-E73E13236796}"/>
    <cellStyle name="Normal 4 2 2 2 3 3" xfId="1072" xr:uid="{00000000-0005-0000-0000-000033000000}"/>
    <cellStyle name="Normal 4 2 2 2 3 3 2" xfId="2516" xr:uid="{00000000-0005-0000-0000-000033000000}"/>
    <cellStyle name="Normal 4 2 2 2 3 3 2 2" xfId="5486" xr:uid="{649CF44C-8073-4CF3-87AD-F38764C01B95}"/>
    <cellStyle name="Normal 4 2 2 2 3 3 3" xfId="4042" xr:uid="{13FC5E8A-04E9-45B8-BA08-ED35B233379E}"/>
    <cellStyle name="Normal 4 2 2 2 3 4" xfId="1794" xr:uid="{00000000-0005-0000-0000-000033000000}"/>
    <cellStyle name="Normal 4 2 2 2 3 4 2" xfId="4764" xr:uid="{B05CDF17-64CB-4EAC-9ACC-4DE2ED95AA84}"/>
    <cellStyle name="Normal 4 2 2 2 3 5" xfId="3320" xr:uid="{45E4A203-3E4E-4AF8-9524-31E0ACCF3B7E}"/>
    <cellStyle name="Normal 4 2 2 2 4" xfId="466" xr:uid="{00000000-0005-0000-0000-000033000000}"/>
    <cellStyle name="Normal 4 2 2 2 4 2" xfId="1188" xr:uid="{00000000-0005-0000-0000-000033000000}"/>
    <cellStyle name="Normal 4 2 2 2 4 2 2" xfId="2632" xr:uid="{00000000-0005-0000-0000-000033000000}"/>
    <cellStyle name="Normal 4 2 2 2 4 2 2 2" xfId="5602" xr:uid="{7366C5EC-6BF2-4667-AF0A-D2A12E77F783}"/>
    <cellStyle name="Normal 4 2 2 2 4 2 3" xfId="4158" xr:uid="{BF6CE1E0-9B42-4633-8EA3-7E7E9378A553}"/>
    <cellStyle name="Normal 4 2 2 2 4 3" xfId="1910" xr:uid="{00000000-0005-0000-0000-000033000000}"/>
    <cellStyle name="Normal 4 2 2 2 4 3 2" xfId="4880" xr:uid="{454EF7EA-E432-4B75-A1C6-5CF557BEAF03}"/>
    <cellStyle name="Normal 4 2 2 2 4 4" xfId="3436" xr:uid="{AC1C37DF-CCA8-4A3B-882B-CE1AE1A4C6F7}"/>
    <cellStyle name="Normal 4 2 2 2 5" xfId="840" xr:uid="{00000000-0005-0000-0000-000033000000}"/>
    <cellStyle name="Normal 4 2 2 2 5 2" xfId="2284" xr:uid="{00000000-0005-0000-0000-000033000000}"/>
    <cellStyle name="Normal 4 2 2 2 5 2 2" xfId="5254" xr:uid="{0DF79797-6A6E-412E-A864-7269A4475DC2}"/>
    <cellStyle name="Normal 4 2 2 2 5 3" xfId="3810" xr:uid="{BC0EC1B6-7DDA-44D7-A49B-08A76E051C00}"/>
    <cellStyle name="Normal 4 2 2 2 6" xfId="1562" xr:uid="{00000000-0005-0000-0000-000033000000}"/>
    <cellStyle name="Normal 4 2 2 2 6 2" xfId="4532" xr:uid="{CF506163-6A85-4A59-A6A8-9A24BA04982A}"/>
    <cellStyle name="Normal 4 2 2 2 7" xfId="3088" xr:uid="{984A5025-F244-4965-A163-B72FDE8D1DA7}"/>
    <cellStyle name="Normal 4 2 2 3" xfId="176" xr:uid="{00000000-0005-0000-0000-000033000000}"/>
    <cellStyle name="Normal 4 2 2 3 2" xfId="524" xr:uid="{00000000-0005-0000-0000-000033000000}"/>
    <cellStyle name="Normal 4 2 2 3 2 2" xfId="1246" xr:uid="{00000000-0005-0000-0000-000033000000}"/>
    <cellStyle name="Normal 4 2 2 3 2 2 2" xfId="2690" xr:uid="{00000000-0005-0000-0000-000033000000}"/>
    <cellStyle name="Normal 4 2 2 3 2 2 2 2" xfId="5660" xr:uid="{BABA5395-27A5-4CC8-99DA-B752F0F4F3AE}"/>
    <cellStyle name="Normal 4 2 2 3 2 2 3" xfId="4216" xr:uid="{F34D1343-3AA9-46F4-B94A-8F6796FD5537}"/>
    <cellStyle name="Normal 4 2 2 3 2 3" xfId="1968" xr:uid="{00000000-0005-0000-0000-000033000000}"/>
    <cellStyle name="Normal 4 2 2 3 2 3 2" xfId="4938" xr:uid="{8E0E7170-786C-4C80-878A-1055EE27F910}"/>
    <cellStyle name="Normal 4 2 2 3 2 4" xfId="3494" xr:uid="{5CAB88C4-960C-4314-A975-D56092FCD601}"/>
    <cellStyle name="Normal 4 2 2 3 3" xfId="898" xr:uid="{00000000-0005-0000-0000-000033000000}"/>
    <cellStyle name="Normal 4 2 2 3 3 2" xfId="2342" xr:uid="{00000000-0005-0000-0000-000033000000}"/>
    <cellStyle name="Normal 4 2 2 3 3 2 2" xfId="5312" xr:uid="{4BC82153-4A4E-467C-ADFF-20C9B1B25271}"/>
    <cellStyle name="Normal 4 2 2 3 3 3" xfId="3868" xr:uid="{ADB7E0EC-AE43-4D2E-8CE1-56D8DC50DF4A}"/>
    <cellStyle name="Normal 4 2 2 3 4" xfId="1620" xr:uid="{00000000-0005-0000-0000-000033000000}"/>
    <cellStyle name="Normal 4 2 2 3 4 2" xfId="4590" xr:uid="{FE9AD701-DB87-45C0-B804-B2A83B2253E8}"/>
    <cellStyle name="Normal 4 2 2 3 5" xfId="3146" xr:uid="{F0EE8416-232B-4710-9A97-ED26D0E68B14}"/>
    <cellStyle name="Normal 4 2 2 4" xfId="292" xr:uid="{00000000-0005-0000-0000-000033000000}"/>
    <cellStyle name="Normal 4 2 2 4 2" xfId="640" xr:uid="{00000000-0005-0000-0000-000033000000}"/>
    <cellStyle name="Normal 4 2 2 4 2 2" xfId="1362" xr:uid="{00000000-0005-0000-0000-000033000000}"/>
    <cellStyle name="Normal 4 2 2 4 2 2 2" xfId="2806" xr:uid="{00000000-0005-0000-0000-000033000000}"/>
    <cellStyle name="Normal 4 2 2 4 2 2 2 2" xfId="5776" xr:uid="{FE0D6617-AB73-4970-9E70-7EE687D5EA8A}"/>
    <cellStyle name="Normal 4 2 2 4 2 2 3" xfId="4332" xr:uid="{1E367CB2-3377-4C05-8D25-22476AB0B678}"/>
    <cellStyle name="Normal 4 2 2 4 2 3" xfId="2084" xr:uid="{00000000-0005-0000-0000-000033000000}"/>
    <cellStyle name="Normal 4 2 2 4 2 3 2" xfId="5054" xr:uid="{760079C8-092F-4F53-856E-D315DF8D934D}"/>
    <cellStyle name="Normal 4 2 2 4 2 4" xfId="3610" xr:uid="{926160FF-6C45-4AB6-8711-66B6B3A3C7B4}"/>
    <cellStyle name="Normal 4 2 2 4 3" xfId="1014" xr:uid="{00000000-0005-0000-0000-000033000000}"/>
    <cellStyle name="Normal 4 2 2 4 3 2" xfId="2458" xr:uid="{00000000-0005-0000-0000-000033000000}"/>
    <cellStyle name="Normal 4 2 2 4 3 2 2" xfId="5428" xr:uid="{2D183F7A-9B95-4DD5-A6D3-347B4E67B999}"/>
    <cellStyle name="Normal 4 2 2 4 3 3" xfId="3984" xr:uid="{3FA6C6A7-2DA8-40F1-8A25-345970CF5642}"/>
    <cellStyle name="Normal 4 2 2 4 4" xfId="1736" xr:uid="{00000000-0005-0000-0000-000033000000}"/>
    <cellStyle name="Normal 4 2 2 4 4 2" xfId="4706" xr:uid="{DDF99E51-FBBC-472C-95E4-6E9F051C2147}"/>
    <cellStyle name="Normal 4 2 2 4 5" xfId="3262" xr:uid="{EC1D4077-5C0D-456F-9291-7AA498F84494}"/>
    <cellStyle name="Normal 4 2 2 5" xfId="408" xr:uid="{00000000-0005-0000-0000-000033000000}"/>
    <cellStyle name="Normal 4 2 2 5 2" xfId="1130" xr:uid="{00000000-0005-0000-0000-000033000000}"/>
    <cellStyle name="Normal 4 2 2 5 2 2" xfId="2574" xr:uid="{00000000-0005-0000-0000-000033000000}"/>
    <cellStyle name="Normal 4 2 2 5 2 2 2" xfId="5544" xr:uid="{F9DCE51C-4BF1-4959-9B0E-B90AFFE479F2}"/>
    <cellStyle name="Normal 4 2 2 5 2 3" xfId="4100" xr:uid="{C6091C49-F567-4CD1-A8D0-A40B90C1FA7F}"/>
    <cellStyle name="Normal 4 2 2 5 3" xfId="1852" xr:uid="{00000000-0005-0000-0000-000033000000}"/>
    <cellStyle name="Normal 4 2 2 5 3 2" xfId="4822" xr:uid="{9867EAB9-5A05-4863-A505-3E30B61A66F8}"/>
    <cellStyle name="Normal 4 2 2 5 4" xfId="3378" xr:uid="{240F9AFF-BFCF-4C78-B4F8-844611633132}"/>
    <cellStyle name="Normal 4 2 2 6" xfId="782" xr:uid="{00000000-0005-0000-0000-000033000000}"/>
    <cellStyle name="Normal 4 2 2 6 2" xfId="2226" xr:uid="{00000000-0005-0000-0000-000033000000}"/>
    <cellStyle name="Normal 4 2 2 6 2 2" xfId="5196" xr:uid="{43BFAE40-71A6-46AA-AE8A-1CC77E1747A8}"/>
    <cellStyle name="Normal 4 2 2 6 3" xfId="3752" xr:uid="{EE502500-EE00-4521-A9AC-DB965E3FA1DD}"/>
    <cellStyle name="Normal 4 2 2 7" xfId="1504" xr:uid="{00000000-0005-0000-0000-000033000000}"/>
    <cellStyle name="Normal 4 2 2 7 2" xfId="4474" xr:uid="{4FC97186-C3DD-4AA7-9B20-2377CE65DBEE}"/>
    <cellStyle name="Normal 4 2 2 8" xfId="2948" xr:uid="{00000000-0005-0000-0000-000033000000}"/>
    <cellStyle name="Normal 4 2 2 8 2" xfId="5918" xr:uid="{7A3503D0-1612-48FF-A0A9-8D21E291160D}"/>
    <cellStyle name="Normal 4 2 2 9" xfId="3030" xr:uid="{2D8DE5A9-35C2-437F-AB98-A1E9861F8D25}"/>
    <cellStyle name="Normal 4 2 3" xfId="88" xr:uid="{00000000-0005-0000-0000-00000A000000}"/>
    <cellStyle name="Normal 4 2 3 2" xfId="146" xr:uid="{00000000-0005-0000-0000-00000A000000}"/>
    <cellStyle name="Normal 4 2 3 2 2" xfId="262" xr:uid="{00000000-0005-0000-0000-00000A000000}"/>
    <cellStyle name="Normal 4 2 3 2 2 2" xfId="610" xr:uid="{00000000-0005-0000-0000-00000A000000}"/>
    <cellStyle name="Normal 4 2 3 2 2 2 2" xfId="1332" xr:uid="{00000000-0005-0000-0000-00000A000000}"/>
    <cellStyle name="Normal 4 2 3 2 2 2 2 2" xfId="2776" xr:uid="{00000000-0005-0000-0000-00000A000000}"/>
    <cellStyle name="Normal 4 2 3 2 2 2 2 2 2" xfId="5746" xr:uid="{C81E9365-AD84-4C83-88C3-2A0F9A38D841}"/>
    <cellStyle name="Normal 4 2 3 2 2 2 2 3" xfId="4302" xr:uid="{B1943E3D-A416-4A16-98F6-C9D54B024212}"/>
    <cellStyle name="Normal 4 2 3 2 2 2 3" xfId="2054" xr:uid="{00000000-0005-0000-0000-00000A000000}"/>
    <cellStyle name="Normal 4 2 3 2 2 2 3 2" xfId="5024" xr:uid="{D936AF56-5B73-4B40-99D4-F2D43D4F231B}"/>
    <cellStyle name="Normal 4 2 3 2 2 2 4" xfId="3580" xr:uid="{4589920B-D912-4A94-8118-4E95625D2CED}"/>
    <cellStyle name="Normal 4 2 3 2 2 3" xfId="984" xr:uid="{00000000-0005-0000-0000-00000A000000}"/>
    <cellStyle name="Normal 4 2 3 2 2 3 2" xfId="2428" xr:uid="{00000000-0005-0000-0000-00000A000000}"/>
    <cellStyle name="Normal 4 2 3 2 2 3 2 2" xfId="5398" xr:uid="{E0779729-D302-4900-ABAC-CC4662594E39}"/>
    <cellStyle name="Normal 4 2 3 2 2 3 3" xfId="3954" xr:uid="{E41AE3F9-A274-4857-9B36-3F6CBA9F9B0D}"/>
    <cellStyle name="Normal 4 2 3 2 2 4" xfId="1706" xr:uid="{00000000-0005-0000-0000-00000A000000}"/>
    <cellStyle name="Normal 4 2 3 2 2 4 2" xfId="4676" xr:uid="{8095DC97-FF93-4068-B459-EE07215F6DF9}"/>
    <cellStyle name="Normal 4 2 3 2 2 5" xfId="3232" xr:uid="{283FE807-A616-4374-A427-9C88E42E76A6}"/>
    <cellStyle name="Normal 4 2 3 2 3" xfId="378" xr:uid="{00000000-0005-0000-0000-00000A000000}"/>
    <cellStyle name="Normal 4 2 3 2 3 2" xfId="726" xr:uid="{00000000-0005-0000-0000-00000A000000}"/>
    <cellStyle name="Normal 4 2 3 2 3 2 2" xfId="1448" xr:uid="{00000000-0005-0000-0000-00000A000000}"/>
    <cellStyle name="Normal 4 2 3 2 3 2 2 2" xfId="2892" xr:uid="{00000000-0005-0000-0000-00000A000000}"/>
    <cellStyle name="Normal 4 2 3 2 3 2 2 2 2" xfId="5862" xr:uid="{54D54077-7B0E-4B89-B3B6-CDE54229E9DB}"/>
    <cellStyle name="Normal 4 2 3 2 3 2 2 3" xfId="4418" xr:uid="{F220D2AF-3AB5-432E-AA3E-4FD7DC6E4124}"/>
    <cellStyle name="Normal 4 2 3 2 3 2 3" xfId="2170" xr:uid="{00000000-0005-0000-0000-00000A000000}"/>
    <cellStyle name="Normal 4 2 3 2 3 2 3 2" xfId="5140" xr:uid="{C50D5B9A-E33C-4BEE-B6D2-C97CCB5E8360}"/>
    <cellStyle name="Normal 4 2 3 2 3 2 4" xfId="3696" xr:uid="{2B012861-EE72-4C9A-A989-983666AC8961}"/>
    <cellStyle name="Normal 4 2 3 2 3 3" xfId="1100" xr:uid="{00000000-0005-0000-0000-00000A000000}"/>
    <cellStyle name="Normal 4 2 3 2 3 3 2" xfId="2544" xr:uid="{00000000-0005-0000-0000-00000A000000}"/>
    <cellStyle name="Normal 4 2 3 2 3 3 2 2" xfId="5514" xr:uid="{1E7BC107-EE1C-46AB-B6EA-2845B29691F0}"/>
    <cellStyle name="Normal 4 2 3 2 3 3 3" xfId="4070" xr:uid="{9675D030-7E3F-49E7-B5AA-02BC4741D2A0}"/>
    <cellStyle name="Normal 4 2 3 2 3 4" xfId="1822" xr:uid="{00000000-0005-0000-0000-00000A000000}"/>
    <cellStyle name="Normal 4 2 3 2 3 4 2" xfId="4792" xr:uid="{60429912-AE9F-4829-ADA8-C4E6C29B72E7}"/>
    <cellStyle name="Normal 4 2 3 2 3 5" xfId="3348" xr:uid="{BE3811F2-5066-472E-8171-2677FEE97225}"/>
    <cellStyle name="Normal 4 2 3 2 4" xfId="494" xr:uid="{00000000-0005-0000-0000-00000A000000}"/>
    <cellStyle name="Normal 4 2 3 2 4 2" xfId="1216" xr:uid="{00000000-0005-0000-0000-00000A000000}"/>
    <cellStyle name="Normal 4 2 3 2 4 2 2" xfId="2660" xr:uid="{00000000-0005-0000-0000-00000A000000}"/>
    <cellStyle name="Normal 4 2 3 2 4 2 2 2" xfId="5630" xr:uid="{E38D10B9-B679-4E36-A93D-9A4D7D41C10F}"/>
    <cellStyle name="Normal 4 2 3 2 4 2 3" xfId="4186" xr:uid="{DFF5D072-EAA3-4FE3-8420-7770D44230D9}"/>
    <cellStyle name="Normal 4 2 3 2 4 3" xfId="1938" xr:uid="{00000000-0005-0000-0000-00000A000000}"/>
    <cellStyle name="Normal 4 2 3 2 4 3 2" xfId="4908" xr:uid="{E52EDC73-1BC5-46F1-8CA7-85D28483E196}"/>
    <cellStyle name="Normal 4 2 3 2 4 4" xfId="3464" xr:uid="{1A8F3E82-5D21-42C6-B6D8-0DA8339F467F}"/>
    <cellStyle name="Normal 4 2 3 2 5" xfId="868" xr:uid="{00000000-0005-0000-0000-00000A000000}"/>
    <cellStyle name="Normal 4 2 3 2 5 2" xfId="2312" xr:uid="{00000000-0005-0000-0000-00000A000000}"/>
    <cellStyle name="Normal 4 2 3 2 5 2 2" xfId="5282" xr:uid="{4E4813DC-0425-47AF-8579-09D0969569FE}"/>
    <cellStyle name="Normal 4 2 3 2 5 3" xfId="3838" xr:uid="{09389D34-5E37-4D2C-B9BE-2EEBD681580B}"/>
    <cellStyle name="Normal 4 2 3 2 6" xfId="1590" xr:uid="{00000000-0005-0000-0000-00000A000000}"/>
    <cellStyle name="Normal 4 2 3 2 6 2" xfId="4560" xr:uid="{C3CEF6C3-5B5F-4EBF-B21B-45A0E5952B7B}"/>
    <cellStyle name="Normal 4 2 3 2 7" xfId="3116" xr:uid="{B10FD92F-EEA8-4852-A82A-B4F24E0E7EDC}"/>
    <cellStyle name="Normal 4 2 3 3" xfId="204" xr:uid="{00000000-0005-0000-0000-00000A000000}"/>
    <cellStyle name="Normal 4 2 3 3 2" xfId="552" xr:uid="{00000000-0005-0000-0000-00000A000000}"/>
    <cellStyle name="Normal 4 2 3 3 2 2" xfId="1274" xr:uid="{00000000-0005-0000-0000-00000A000000}"/>
    <cellStyle name="Normal 4 2 3 3 2 2 2" xfId="2718" xr:uid="{00000000-0005-0000-0000-00000A000000}"/>
    <cellStyle name="Normal 4 2 3 3 2 2 2 2" xfId="5688" xr:uid="{2CD2984C-E266-4D27-AAB7-F083D9560D97}"/>
    <cellStyle name="Normal 4 2 3 3 2 2 3" xfId="4244" xr:uid="{3D7FB288-2D9A-4F5A-BF42-D254E177ADA2}"/>
    <cellStyle name="Normal 4 2 3 3 2 3" xfId="1996" xr:uid="{00000000-0005-0000-0000-00000A000000}"/>
    <cellStyle name="Normal 4 2 3 3 2 3 2" xfId="4966" xr:uid="{5E9BB7FE-3172-48DB-B4AA-C3A889B4EB33}"/>
    <cellStyle name="Normal 4 2 3 3 2 4" xfId="3522" xr:uid="{482099D0-B247-46F3-8494-98DD6843F3D2}"/>
    <cellStyle name="Normal 4 2 3 3 3" xfId="926" xr:uid="{00000000-0005-0000-0000-00000A000000}"/>
    <cellStyle name="Normal 4 2 3 3 3 2" xfId="2370" xr:uid="{00000000-0005-0000-0000-00000A000000}"/>
    <cellStyle name="Normal 4 2 3 3 3 2 2" xfId="5340" xr:uid="{C4F0B9AC-6498-4B04-96E1-5C6146AC6017}"/>
    <cellStyle name="Normal 4 2 3 3 3 3" xfId="3896" xr:uid="{415FACA6-08E9-4B5E-BEEA-DA7677425FD8}"/>
    <cellStyle name="Normal 4 2 3 3 4" xfId="1648" xr:uid="{00000000-0005-0000-0000-00000A000000}"/>
    <cellStyle name="Normal 4 2 3 3 4 2" xfId="4618" xr:uid="{5CD6C6A5-FAF6-4B7E-B4E8-5CA4BB1B752C}"/>
    <cellStyle name="Normal 4 2 3 3 5" xfId="3174" xr:uid="{D7F6BEC0-AA0C-4F8A-AE72-44F113E76E04}"/>
    <cellStyle name="Normal 4 2 3 4" xfId="320" xr:uid="{00000000-0005-0000-0000-00000A000000}"/>
    <cellStyle name="Normal 4 2 3 4 2" xfId="668" xr:uid="{00000000-0005-0000-0000-00000A000000}"/>
    <cellStyle name="Normal 4 2 3 4 2 2" xfId="1390" xr:uid="{00000000-0005-0000-0000-00000A000000}"/>
    <cellStyle name="Normal 4 2 3 4 2 2 2" xfId="2834" xr:uid="{00000000-0005-0000-0000-00000A000000}"/>
    <cellStyle name="Normal 4 2 3 4 2 2 2 2" xfId="5804" xr:uid="{ED3FD89A-271C-4BDD-9DD8-8BAB6EF5B9EA}"/>
    <cellStyle name="Normal 4 2 3 4 2 2 3" xfId="4360" xr:uid="{8223D860-5A5C-44B8-8491-1215B8FE7485}"/>
    <cellStyle name="Normal 4 2 3 4 2 3" xfId="2112" xr:uid="{00000000-0005-0000-0000-00000A000000}"/>
    <cellStyle name="Normal 4 2 3 4 2 3 2" xfId="5082" xr:uid="{1FCF04A1-1B51-42DC-B75D-A7A7F18AE2F2}"/>
    <cellStyle name="Normal 4 2 3 4 2 4" xfId="3638" xr:uid="{EEDF1CCE-F864-490C-A59A-FAFAE659EF58}"/>
    <cellStyle name="Normal 4 2 3 4 3" xfId="1042" xr:uid="{00000000-0005-0000-0000-00000A000000}"/>
    <cellStyle name="Normal 4 2 3 4 3 2" xfId="2486" xr:uid="{00000000-0005-0000-0000-00000A000000}"/>
    <cellStyle name="Normal 4 2 3 4 3 2 2" xfId="5456" xr:uid="{6424D835-EF7A-49F1-9981-E1597372325B}"/>
    <cellStyle name="Normal 4 2 3 4 3 3" xfId="4012" xr:uid="{C11A8CB0-76F6-4613-B5A2-931F3CE97677}"/>
    <cellStyle name="Normal 4 2 3 4 4" xfId="1764" xr:uid="{00000000-0005-0000-0000-00000A000000}"/>
    <cellStyle name="Normal 4 2 3 4 4 2" xfId="4734" xr:uid="{DFBEE188-BB92-4A22-ACC0-499B0F1E00CC}"/>
    <cellStyle name="Normal 4 2 3 4 5" xfId="3290" xr:uid="{E521A189-48D3-4504-8316-32ECD40641E2}"/>
    <cellStyle name="Normal 4 2 3 5" xfId="436" xr:uid="{00000000-0005-0000-0000-00000A000000}"/>
    <cellStyle name="Normal 4 2 3 5 2" xfId="1158" xr:uid="{00000000-0005-0000-0000-00000A000000}"/>
    <cellStyle name="Normal 4 2 3 5 2 2" xfId="2602" xr:uid="{00000000-0005-0000-0000-00000A000000}"/>
    <cellStyle name="Normal 4 2 3 5 2 2 2" xfId="5572" xr:uid="{88625F7D-425A-433A-A223-58DB19A0E8D6}"/>
    <cellStyle name="Normal 4 2 3 5 2 3" xfId="4128" xr:uid="{AA17DF37-303C-4160-BACD-4F895146F806}"/>
    <cellStyle name="Normal 4 2 3 5 3" xfId="1880" xr:uid="{00000000-0005-0000-0000-00000A000000}"/>
    <cellStyle name="Normal 4 2 3 5 3 2" xfId="4850" xr:uid="{C70818B4-5CDE-45A2-9843-A7F1EE1B03DD}"/>
    <cellStyle name="Normal 4 2 3 5 4" xfId="3406" xr:uid="{8F64AB5E-CCBD-4D5F-83FC-3CE26DC7917D}"/>
    <cellStyle name="Normal 4 2 3 6" xfId="810" xr:uid="{00000000-0005-0000-0000-00000A000000}"/>
    <cellStyle name="Normal 4 2 3 6 2" xfId="2254" xr:uid="{00000000-0005-0000-0000-00000A000000}"/>
    <cellStyle name="Normal 4 2 3 6 2 2" xfId="5224" xr:uid="{796BB2EE-8EE6-4A3F-8A1E-CFAC427273F3}"/>
    <cellStyle name="Normal 4 2 3 6 3" xfId="3780" xr:uid="{A5E78F9D-53FE-4DAE-AE4B-87CAD477E3F2}"/>
    <cellStyle name="Normal 4 2 3 7" xfId="1532" xr:uid="{00000000-0005-0000-0000-00000A000000}"/>
    <cellStyle name="Normal 4 2 3 7 2" xfId="4502" xr:uid="{AAB84EB0-5D39-462D-ACDA-5D8D93EAD8F1}"/>
    <cellStyle name="Normal 4 2 3 8" xfId="3058" xr:uid="{6647756D-828A-4391-B76F-227BD736A7EF}"/>
    <cellStyle name="Normal 4 2 4" xfId="94" xr:uid="{00000000-0005-0000-0000-000032000000}"/>
    <cellStyle name="Normal 4 2 4 2" xfId="210" xr:uid="{00000000-0005-0000-0000-000032000000}"/>
    <cellStyle name="Normal 4 2 4 2 2" xfId="558" xr:uid="{00000000-0005-0000-0000-000032000000}"/>
    <cellStyle name="Normal 4 2 4 2 2 2" xfId="1280" xr:uid="{00000000-0005-0000-0000-000032000000}"/>
    <cellStyle name="Normal 4 2 4 2 2 2 2" xfId="2724" xr:uid="{00000000-0005-0000-0000-000032000000}"/>
    <cellStyle name="Normal 4 2 4 2 2 2 2 2" xfId="5694" xr:uid="{E55228F8-6BDF-459F-867E-8EB61956CCAE}"/>
    <cellStyle name="Normal 4 2 4 2 2 2 3" xfId="4250" xr:uid="{C3A90A84-15AD-48A8-BF68-CF1F24644AFC}"/>
    <cellStyle name="Normal 4 2 4 2 2 3" xfId="2002" xr:uid="{00000000-0005-0000-0000-000032000000}"/>
    <cellStyle name="Normal 4 2 4 2 2 3 2" xfId="4972" xr:uid="{ED5CA7E4-F6AB-429A-89BE-4D759519DF6C}"/>
    <cellStyle name="Normal 4 2 4 2 2 4" xfId="3528" xr:uid="{84DAA67B-3CA8-417A-8D42-003854A44A02}"/>
    <cellStyle name="Normal 4 2 4 2 3" xfId="932" xr:uid="{00000000-0005-0000-0000-000032000000}"/>
    <cellStyle name="Normal 4 2 4 2 3 2" xfId="2376" xr:uid="{00000000-0005-0000-0000-000032000000}"/>
    <cellStyle name="Normal 4 2 4 2 3 2 2" xfId="5346" xr:uid="{5D73AE4C-4408-402D-8593-E0138E45719F}"/>
    <cellStyle name="Normal 4 2 4 2 3 3" xfId="3902" xr:uid="{6DFBB4DA-7260-46CA-8454-6EE02D612EF4}"/>
    <cellStyle name="Normal 4 2 4 2 4" xfId="1654" xr:uid="{00000000-0005-0000-0000-000032000000}"/>
    <cellStyle name="Normal 4 2 4 2 4 2" xfId="4624" xr:uid="{C85C006E-1F79-4486-BE2F-DF74F8CDE5E8}"/>
    <cellStyle name="Normal 4 2 4 2 5" xfId="3180" xr:uid="{B3D54608-8A99-49A7-B45E-6359CB1A4A0B}"/>
    <cellStyle name="Normal 4 2 4 3" xfId="326" xr:uid="{00000000-0005-0000-0000-000032000000}"/>
    <cellStyle name="Normal 4 2 4 3 2" xfId="674" xr:uid="{00000000-0005-0000-0000-000032000000}"/>
    <cellStyle name="Normal 4 2 4 3 2 2" xfId="1396" xr:uid="{00000000-0005-0000-0000-000032000000}"/>
    <cellStyle name="Normal 4 2 4 3 2 2 2" xfId="2840" xr:uid="{00000000-0005-0000-0000-000032000000}"/>
    <cellStyle name="Normal 4 2 4 3 2 2 2 2" xfId="5810" xr:uid="{93E3AE15-047C-4996-AF2B-4C7A3D7D5CC8}"/>
    <cellStyle name="Normal 4 2 4 3 2 2 3" xfId="4366" xr:uid="{C1409DFE-77CB-4F49-B005-92B7F24EA649}"/>
    <cellStyle name="Normal 4 2 4 3 2 3" xfId="2118" xr:uid="{00000000-0005-0000-0000-000032000000}"/>
    <cellStyle name="Normal 4 2 4 3 2 3 2" xfId="5088" xr:uid="{4F4494C6-BB38-4810-94DA-E50F04F1EC69}"/>
    <cellStyle name="Normal 4 2 4 3 2 4" xfId="3644" xr:uid="{0B903ECC-728D-43E4-A93A-79BC5BF7B28C}"/>
    <cellStyle name="Normal 4 2 4 3 3" xfId="1048" xr:uid="{00000000-0005-0000-0000-000032000000}"/>
    <cellStyle name="Normal 4 2 4 3 3 2" xfId="2492" xr:uid="{00000000-0005-0000-0000-000032000000}"/>
    <cellStyle name="Normal 4 2 4 3 3 2 2" xfId="5462" xr:uid="{D11C84E1-685D-49C1-BD87-B9DB3D456F59}"/>
    <cellStyle name="Normal 4 2 4 3 3 3" xfId="4018" xr:uid="{BFFF1FFD-64BC-4DE3-813F-572797AEEA97}"/>
    <cellStyle name="Normal 4 2 4 3 4" xfId="1770" xr:uid="{00000000-0005-0000-0000-000032000000}"/>
    <cellStyle name="Normal 4 2 4 3 4 2" xfId="4740" xr:uid="{5586963E-F64D-4D14-8290-65571FE63147}"/>
    <cellStyle name="Normal 4 2 4 3 5" xfId="3296" xr:uid="{99248900-F54A-4C07-94AB-490C9C44B88B}"/>
    <cellStyle name="Normal 4 2 4 4" xfId="442" xr:uid="{00000000-0005-0000-0000-000032000000}"/>
    <cellStyle name="Normal 4 2 4 4 2" xfId="1164" xr:uid="{00000000-0005-0000-0000-000032000000}"/>
    <cellStyle name="Normal 4 2 4 4 2 2" xfId="2608" xr:uid="{00000000-0005-0000-0000-000032000000}"/>
    <cellStyle name="Normal 4 2 4 4 2 2 2" xfId="5578" xr:uid="{5F757AE0-6252-49EC-9435-631E04FABCD3}"/>
    <cellStyle name="Normal 4 2 4 4 2 3" xfId="4134" xr:uid="{3109ECFE-E5DC-489B-9E3A-424136D8B864}"/>
    <cellStyle name="Normal 4 2 4 4 3" xfId="1886" xr:uid="{00000000-0005-0000-0000-000032000000}"/>
    <cellStyle name="Normal 4 2 4 4 3 2" xfId="4856" xr:uid="{C97E6804-52F2-4B1E-9886-DC90579CADAC}"/>
    <cellStyle name="Normal 4 2 4 4 4" xfId="3412" xr:uid="{C1E07CC2-A4AE-4F88-820D-34A1D96DA8F5}"/>
    <cellStyle name="Normal 4 2 4 5" xfId="816" xr:uid="{00000000-0005-0000-0000-000032000000}"/>
    <cellStyle name="Normal 4 2 4 5 2" xfId="2260" xr:uid="{00000000-0005-0000-0000-000032000000}"/>
    <cellStyle name="Normal 4 2 4 5 2 2" xfId="5230" xr:uid="{0810924D-7044-4CEB-ABB6-65423328133D}"/>
    <cellStyle name="Normal 4 2 4 5 3" xfId="3786" xr:uid="{E2F13F7D-29E3-4ACB-8116-5BFBAF57B6CE}"/>
    <cellStyle name="Normal 4 2 4 6" xfId="1538" xr:uid="{00000000-0005-0000-0000-000032000000}"/>
    <cellStyle name="Normal 4 2 4 6 2" xfId="4508" xr:uid="{B7D16DDB-F9E2-4469-A253-68ECEE194742}"/>
    <cellStyle name="Normal 4 2 4 7" xfId="3064" xr:uid="{A22F1A3E-BA7F-40C4-B49B-FAA51B208EBC}"/>
    <cellStyle name="Normal 4 2 5" xfId="152" xr:uid="{00000000-0005-0000-0000-000032000000}"/>
    <cellStyle name="Normal 4 2 5 2" xfId="500" xr:uid="{00000000-0005-0000-0000-000032000000}"/>
    <cellStyle name="Normal 4 2 5 2 2" xfId="1222" xr:uid="{00000000-0005-0000-0000-000032000000}"/>
    <cellStyle name="Normal 4 2 5 2 2 2" xfId="2666" xr:uid="{00000000-0005-0000-0000-000032000000}"/>
    <cellStyle name="Normal 4 2 5 2 2 2 2" xfId="5636" xr:uid="{98A52089-3B32-4078-8A80-E9E9DEAFA911}"/>
    <cellStyle name="Normal 4 2 5 2 2 3" xfId="4192" xr:uid="{427E76A4-6D22-43C4-BAA1-F5FCB0164DD2}"/>
    <cellStyle name="Normal 4 2 5 2 3" xfId="1944" xr:uid="{00000000-0005-0000-0000-000032000000}"/>
    <cellStyle name="Normal 4 2 5 2 3 2" xfId="4914" xr:uid="{1EFD557B-5FA5-40D1-B46B-F92D4F3C0142}"/>
    <cellStyle name="Normal 4 2 5 2 4" xfId="3470" xr:uid="{F864995A-8077-49A4-A84C-0177B51F5480}"/>
    <cellStyle name="Normal 4 2 5 3" xfId="874" xr:uid="{00000000-0005-0000-0000-000032000000}"/>
    <cellStyle name="Normal 4 2 5 3 2" xfId="2318" xr:uid="{00000000-0005-0000-0000-000032000000}"/>
    <cellStyle name="Normal 4 2 5 3 2 2" xfId="5288" xr:uid="{C5F20283-9271-4044-BA5A-4389301574AE}"/>
    <cellStyle name="Normal 4 2 5 3 3" xfId="3844" xr:uid="{C6AE26B9-311B-46EC-9761-56DC03B040F7}"/>
    <cellStyle name="Normal 4 2 5 4" xfId="1596" xr:uid="{00000000-0005-0000-0000-000032000000}"/>
    <cellStyle name="Normal 4 2 5 4 2" xfId="4566" xr:uid="{7A400DBC-A00C-4DCD-8C09-CD55746F0EFE}"/>
    <cellStyle name="Normal 4 2 5 5" xfId="3122" xr:uid="{90C144A1-2E5A-4DF7-A459-7C20DBE6A8B4}"/>
    <cellStyle name="Normal 4 2 6" xfId="268" xr:uid="{00000000-0005-0000-0000-000032000000}"/>
    <cellStyle name="Normal 4 2 6 2" xfId="616" xr:uid="{00000000-0005-0000-0000-000032000000}"/>
    <cellStyle name="Normal 4 2 6 2 2" xfId="1338" xr:uid="{00000000-0005-0000-0000-000032000000}"/>
    <cellStyle name="Normal 4 2 6 2 2 2" xfId="2782" xr:uid="{00000000-0005-0000-0000-000032000000}"/>
    <cellStyle name="Normal 4 2 6 2 2 2 2" xfId="5752" xr:uid="{2F98B297-372E-4666-82E3-E7A864BEBD52}"/>
    <cellStyle name="Normal 4 2 6 2 2 3" xfId="4308" xr:uid="{EE815698-9FD0-497A-8918-966475FCAE48}"/>
    <cellStyle name="Normal 4 2 6 2 3" xfId="2060" xr:uid="{00000000-0005-0000-0000-000032000000}"/>
    <cellStyle name="Normal 4 2 6 2 3 2" xfId="5030" xr:uid="{A0F699CA-A5AA-454F-951A-CF90EF54D604}"/>
    <cellStyle name="Normal 4 2 6 2 4" xfId="3586" xr:uid="{B8E87010-7EB4-40A5-B1EF-4FCF96E897F3}"/>
    <cellStyle name="Normal 4 2 6 3" xfId="990" xr:uid="{00000000-0005-0000-0000-000032000000}"/>
    <cellStyle name="Normal 4 2 6 3 2" xfId="2434" xr:uid="{00000000-0005-0000-0000-000032000000}"/>
    <cellStyle name="Normal 4 2 6 3 2 2" xfId="5404" xr:uid="{793A2542-2627-4637-9952-24A0563809E7}"/>
    <cellStyle name="Normal 4 2 6 3 3" xfId="3960" xr:uid="{5F3B2F5C-D627-4AB4-8854-9376D46C827B}"/>
    <cellStyle name="Normal 4 2 6 4" xfId="1712" xr:uid="{00000000-0005-0000-0000-000032000000}"/>
    <cellStyle name="Normal 4 2 6 4 2" xfId="4682" xr:uid="{633DAD20-6688-4413-9611-187349F38923}"/>
    <cellStyle name="Normal 4 2 6 5" xfId="3238" xr:uid="{761A7B2A-34D7-4C09-86C2-8B81F4EBC602}"/>
    <cellStyle name="Normal 4 2 7" xfId="384" xr:uid="{00000000-0005-0000-0000-000032000000}"/>
    <cellStyle name="Normal 4 2 7 2" xfId="1106" xr:uid="{00000000-0005-0000-0000-000032000000}"/>
    <cellStyle name="Normal 4 2 7 2 2" xfId="2550" xr:uid="{00000000-0005-0000-0000-000032000000}"/>
    <cellStyle name="Normal 4 2 7 2 2 2" xfId="5520" xr:uid="{DE4968BA-76D7-441E-A826-BDC8B9F9200B}"/>
    <cellStyle name="Normal 4 2 7 2 3" xfId="4076" xr:uid="{C578367D-1A61-441A-9801-CD6FC65533FD}"/>
    <cellStyle name="Normal 4 2 7 3" xfId="1828" xr:uid="{00000000-0005-0000-0000-000032000000}"/>
    <cellStyle name="Normal 4 2 7 3 2" xfId="4798" xr:uid="{F01B366D-1BE2-4724-86C1-6F1F840ACEF7}"/>
    <cellStyle name="Normal 4 2 7 4" xfId="3354" xr:uid="{6B25AA55-FE7A-4918-B4D7-C675E4A84466}"/>
    <cellStyle name="Normal 4 2 8" xfId="733" xr:uid="{00000000-0005-0000-0000-00000A000000}"/>
    <cellStyle name="Normal 4 2 8 2" xfId="1455" xr:uid="{00000000-0005-0000-0000-00000A000000}"/>
    <cellStyle name="Normal 4 2 8 2 2" xfId="2899" xr:uid="{00000000-0005-0000-0000-00000A000000}"/>
    <cellStyle name="Normal 4 2 8 2 2 2" xfId="5869" xr:uid="{6943696E-DF0F-4685-88D5-A68F1B299410}"/>
    <cellStyle name="Normal 4 2 8 2 3" xfId="4425" xr:uid="{7FB72C21-6049-4CDA-AA71-C644F67E8C2A}"/>
    <cellStyle name="Normal 4 2 8 3" xfId="2177" xr:uid="{00000000-0005-0000-0000-00000A000000}"/>
    <cellStyle name="Normal 4 2 8 3 2" xfId="5147" xr:uid="{F1375100-7BBD-4C8A-9E7C-8240594E49D9}"/>
    <cellStyle name="Normal 4 2 8 4" xfId="3703" xr:uid="{99C8CDD2-5ED6-46A6-9615-498D0917EAE6}"/>
    <cellStyle name="Normal 4 2 9" xfId="758" xr:uid="{00000000-0005-0000-0000-000032000000}"/>
    <cellStyle name="Normal 4 2 9 2" xfId="2202" xr:uid="{00000000-0005-0000-0000-000032000000}"/>
    <cellStyle name="Normal 4 2 9 2 2" xfId="5172" xr:uid="{2E641ED2-A374-4DD7-8A0E-78C56CF693BE}"/>
    <cellStyle name="Normal 4 2 9 3" xfId="3728" xr:uid="{07FE6A6C-50C8-4433-8368-D1DA2C3FD8A3}"/>
    <cellStyle name="Normal 4 3" xfId="57" xr:uid="{00000000-0005-0000-0000-000034000000}"/>
    <cellStyle name="Normal 4 3 2" xfId="115" xr:uid="{00000000-0005-0000-0000-000034000000}"/>
    <cellStyle name="Normal 4 3 2 2" xfId="231" xr:uid="{00000000-0005-0000-0000-000034000000}"/>
    <cellStyle name="Normal 4 3 2 2 2" xfId="579" xr:uid="{00000000-0005-0000-0000-000034000000}"/>
    <cellStyle name="Normal 4 3 2 2 2 2" xfId="1301" xr:uid="{00000000-0005-0000-0000-000034000000}"/>
    <cellStyle name="Normal 4 3 2 2 2 2 2" xfId="2745" xr:uid="{00000000-0005-0000-0000-000034000000}"/>
    <cellStyle name="Normal 4 3 2 2 2 2 2 2" xfId="5715" xr:uid="{C577880B-A73E-4F53-BE09-EE883C7A1850}"/>
    <cellStyle name="Normal 4 3 2 2 2 2 3" xfId="4271" xr:uid="{300B6EB2-917E-4F21-9906-7B2B060B92C3}"/>
    <cellStyle name="Normal 4 3 2 2 2 3" xfId="2023" xr:uid="{00000000-0005-0000-0000-000034000000}"/>
    <cellStyle name="Normal 4 3 2 2 2 3 2" xfId="4993" xr:uid="{BCB64C61-2218-454E-9EBA-47308A7A2A26}"/>
    <cellStyle name="Normal 4 3 2 2 2 4" xfId="3549" xr:uid="{61A725B2-B2C4-43DF-A8D5-3D404DD3DF11}"/>
    <cellStyle name="Normal 4 3 2 2 3" xfId="953" xr:uid="{00000000-0005-0000-0000-000034000000}"/>
    <cellStyle name="Normal 4 3 2 2 3 2" xfId="2397" xr:uid="{00000000-0005-0000-0000-000034000000}"/>
    <cellStyle name="Normal 4 3 2 2 3 2 2" xfId="5367" xr:uid="{98BF83B3-D639-4619-A163-0EFA98C1333B}"/>
    <cellStyle name="Normal 4 3 2 2 3 3" xfId="3923" xr:uid="{F7C0DAD4-13A9-45B1-98BE-7DEC6593CDD3}"/>
    <cellStyle name="Normal 4 3 2 2 4" xfId="1675" xr:uid="{00000000-0005-0000-0000-000034000000}"/>
    <cellStyle name="Normal 4 3 2 2 4 2" xfId="4645" xr:uid="{2DEF01D3-D2AC-4E5E-8D11-38C6CF02E92D}"/>
    <cellStyle name="Normal 4 3 2 2 5" xfId="3201" xr:uid="{4C5668D4-C0BC-47B2-8302-6B9BA3F49E2C}"/>
    <cellStyle name="Normal 4 3 2 3" xfId="347" xr:uid="{00000000-0005-0000-0000-000034000000}"/>
    <cellStyle name="Normal 4 3 2 3 2" xfId="695" xr:uid="{00000000-0005-0000-0000-000034000000}"/>
    <cellStyle name="Normal 4 3 2 3 2 2" xfId="1417" xr:uid="{00000000-0005-0000-0000-000034000000}"/>
    <cellStyle name="Normal 4 3 2 3 2 2 2" xfId="2861" xr:uid="{00000000-0005-0000-0000-000034000000}"/>
    <cellStyle name="Normal 4 3 2 3 2 2 2 2" xfId="5831" xr:uid="{49886479-F211-49D4-8388-6E5EC96993C3}"/>
    <cellStyle name="Normal 4 3 2 3 2 2 3" xfId="4387" xr:uid="{8EA7A37A-FDC7-41FF-9A3D-D768D1037255}"/>
    <cellStyle name="Normal 4 3 2 3 2 3" xfId="2139" xr:uid="{00000000-0005-0000-0000-000034000000}"/>
    <cellStyle name="Normal 4 3 2 3 2 3 2" xfId="5109" xr:uid="{E55EB033-CA22-4BA3-B12C-5ABD3502F291}"/>
    <cellStyle name="Normal 4 3 2 3 2 4" xfId="3665" xr:uid="{F572C6B4-2107-4473-8574-D82C51C7F58E}"/>
    <cellStyle name="Normal 4 3 2 3 3" xfId="1069" xr:uid="{00000000-0005-0000-0000-000034000000}"/>
    <cellStyle name="Normal 4 3 2 3 3 2" xfId="2513" xr:uid="{00000000-0005-0000-0000-000034000000}"/>
    <cellStyle name="Normal 4 3 2 3 3 2 2" xfId="5483" xr:uid="{2F2A899F-7849-479A-B0E0-6D504270E903}"/>
    <cellStyle name="Normal 4 3 2 3 3 3" xfId="4039" xr:uid="{08A986E7-0A1D-4CF4-B173-F87F9049A2AE}"/>
    <cellStyle name="Normal 4 3 2 3 4" xfId="1791" xr:uid="{00000000-0005-0000-0000-000034000000}"/>
    <cellStyle name="Normal 4 3 2 3 4 2" xfId="4761" xr:uid="{6776AE8A-4E4E-420A-A840-4E89C5CCCEAA}"/>
    <cellStyle name="Normal 4 3 2 3 5" xfId="3317" xr:uid="{067088E9-B571-4B1F-90CD-60267ACEA286}"/>
    <cellStyle name="Normal 4 3 2 4" xfId="463" xr:uid="{00000000-0005-0000-0000-000034000000}"/>
    <cellStyle name="Normal 4 3 2 4 2" xfId="1185" xr:uid="{00000000-0005-0000-0000-000034000000}"/>
    <cellStyle name="Normal 4 3 2 4 2 2" xfId="2629" xr:uid="{00000000-0005-0000-0000-000034000000}"/>
    <cellStyle name="Normal 4 3 2 4 2 2 2" xfId="5599" xr:uid="{0F6512FB-8876-4442-9723-6D9790E269BC}"/>
    <cellStyle name="Normal 4 3 2 4 2 3" xfId="4155" xr:uid="{CF9DC06C-80F0-4C52-B92C-BEF75DCC3A0F}"/>
    <cellStyle name="Normal 4 3 2 4 3" xfId="1907" xr:uid="{00000000-0005-0000-0000-000034000000}"/>
    <cellStyle name="Normal 4 3 2 4 3 2" xfId="4877" xr:uid="{602DA56C-577B-40E7-8772-BF785B13C0BD}"/>
    <cellStyle name="Normal 4 3 2 4 4" xfId="3433" xr:uid="{E85CA747-83AF-4CE5-8B98-412BD5F32466}"/>
    <cellStyle name="Normal 4 3 2 5" xfId="837" xr:uid="{00000000-0005-0000-0000-000034000000}"/>
    <cellStyle name="Normal 4 3 2 5 2" xfId="2281" xr:uid="{00000000-0005-0000-0000-000034000000}"/>
    <cellStyle name="Normal 4 3 2 5 2 2" xfId="5251" xr:uid="{EA32328C-5D02-4CCC-B756-83E62DB671DC}"/>
    <cellStyle name="Normal 4 3 2 5 3" xfId="3807" xr:uid="{8511180F-8615-4EE6-9BA4-8F4AD2F83D98}"/>
    <cellStyle name="Normal 4 3 2 6" xfId="1559" xr:uid="{00000000-0005-0000-0000-000034000000}"/>
    <cellStyle name="Normal 4 3 2 6 2" xfId="4529" xr:uid="{65A79A66-526C-4C38-A883-8E572AFEFBBB}"/>
    <cellStyle name="Normal 4 3 2 7" xfId="3085" xr:uid="{1B60CD7E-88BD-4F77-BEF2-15158A4B783B}"/>
    <cellStyle name="Normal 4 3 3" xfId="173" xr:uid="{00000000-0005-0000-0000-000034000000}"/>
    <cellStyle name="Normal 4 3 3 2" xfId="521" xr:uid="{00000000-0005-0000-0000-000034000000}"/>
    <cellStyle name="Normal 4 3 3 2 2" xfId="1243" xr:uid="{00000000-0005-0000-0000-000034000000}"/>
    <cellStyle name="Normal 4 3 3 2 2 2" xfId="2687" xr:uid="{00000000-0005-0000-0000-000034000000}"/>
    <cellStyle name="Normal 4 3 3 2 2 2 2" xfId="5657" xr:uid="{7B67395D-3FB6-455B-971B-56ECA5A1469C}"/>
    <cellStyle name="Normal 4 3 3 2 2 3" xfId="4213" xr:uid="{2E0F9A35-3E30-4CA7-AA45-1DC2B716070E}"/>
    <cellStyle name="Normal 4 3 3 2 3" xfId="1965" xr:uid="{00000000-0005-0000-0000-000034000000}"/>
    <cellStyle name="Normal 4 3 3 2 3 2" xfId="4935" xr:uid="{981453DD-0D1E-47B7-A292-D9885973AC7F}"/>
    <cellStyle name="Normal 4 3 3 2 4" xfId="3491" xr:uid="{9A281187-9DCD-46C1-B9E0-90F76B343684}"/>
    <cellStyle name="Normal 4 3 3 3" xfId="895" xr:uid="{00000000-0005-0000-0000-000034000000}"/>
    <cellStyle name="Normal 4 3 3 3 2" xfId="2339" xr:uid="{00000000-0005-0000-0000-000034000000}"/>
    <cellStyle name="Normal 4 3 3 3 2 2" xfId="5309" xr:uid="{E74E7E07-D45D-4DB2-A1A6-050EAFA8A879}"/>
    <cellStyle name="Normal 4 3 3 3 3" xfId="3865" xr:uid="{510C8794-DFF7-4910-B99F-D0A2BB5D0561}"/>
    <cellStyle name="Normal 4 3 3 4" xfId="1617" xr:uid="{00000000-0005-0000-0000-000034000000}"/>
    <cellStyle name="Normal 4 3 3 4 2" xfId="4587" xr:uid="{21B6369C-7745-4887-B5F6-8D12150FC31B}"/>
    <cellStyle name="Normal 4 3 3 5" xfId="3143" xr:uid="{CCD5E56D-65F7-49FE-B329-6ABF0CAB80D1}"/>
    <cellStyle name="Normal 4 3 4" xfId="289" xr:uid="{00000000-0005-0000-0000-000034000000}"/>
    <cellStyle name="Normal 4 3 4 2" xfId="637" xr:uid="{00000000-0005-0000-0000-000034000000}"/>
    <cellStyle name="Normal 4 3 4 2 2" xfId="1359" xr:uid="{00000000-0005-0000-0000-000034000000}"/>
    <cellStyle name="Normal 4 3 4 2 2 2" xfId="2803" xr:uid="{00000000-0005-0000-0000-000034000000}"/>
    <cellStyle name="Normal 4 3 4 2 2 2 2" xfId="5773" xr:uid="{85EF5D2B-A64A-43C3-A4C9-5C934C256D03}"/>
    <cellStyle name="Normal 4 3 4 2 2 3" xfId="4329" xr:uid="{2A1E1EAD-5673-434E-BD45-25EFDC9ACAAE}"/>
    <cellStyle name="Normal 4 3 4 2 3" xfId="2081" xr:uid="{00000000-0005-0000-0000-000034000000}"/>
    <cellStyle name="Normal 4 3 4 2 3 2" xfId="5051" xr:uid="{0F9E0162-7570-42FC-835D-B4C3768F1DF8}"/>
    <cellStyle name="Normal 4 3 4 2 4" xfId="3607" xr:uid="{A9429703-C155-4AB4-A477-01EEB0D27722}"/>
    <cellStyle name="Normal 4 3 4 3" xfId="1011" xr:uid="{00000000-0005-0000-0000-000034000000}"/>
    <cellStyle name="Normal 4 3 4 3 2" xfId="2455" xr:uid="{00000000-0005-0000-0000-000034000000}"/>
    <cellStyle name="Normal 4 3 4 3 2 2" xfId="5425" xr:uid="{D756BE46-7EF5-4A0C-9883-5DFA74E4E41C}"/>
    <cellStyle name="Normal 4 3 4 3 3" xfId="3981" xr:uid="{C73B506B-E558-4F5C-AE4B-1FC19B72D20F}"/>
    <cellStyle name="Normal 4 3 4 4" xfId="1733" xr:uid="{00000000-0005-0000-0000-000034000000}"/>
    <cellStyle name="Normal 4 3 4 4 2" xfId="4703" xr:uid="{A4BF412E-9FE3-48E0-B15C-AD287A77CDFD}"/>
    <cellStyle name="Normal 4 3 4 5" xfId="3259" xr:uid="{4FA6A11D-DE17-400F-8470-BF2CFC658BBA}"/>
    <cellStyle name="Normal 4 3 5" xfId="405" xr:uid="{00000000-0005-0000-0000-000034000000}"/>
    <cellStyle name="Normal 4 3 5 2" xfId="1127" xr:uid="{00000000-0005-0000-0000-000034000000}"/>
    <cellStyle name="Normal 4 3 5 2 2" xfId="2571" xr:uid="{00000000-0005-0000-0000-000034000000}"/>
    <cellStyle name="Normal 4 3 5 2 2 2" xfId="5541" xr:uid="{005A8343-3730-47C4-AE60-52D05EA61333}"/>
    <cellStyle name="Normal 4 3 5 2 3" xfId="4097" xr:uid="{6CB15AE4-7E66-4FC2-AC41-3700323E4780}"/>
    <cellStyle name="Normal 4 3 5 3" xfId="1849" xr:uid="{00000000-0005-0000-0000-000034000000}"/>
    <cellStyle name="Normal 4 3 5 3 2" xfId="4819" xr:uid="{935960D2-D917-45CA-ABA2-1FF76DAAE5CB}"/>
    <cellStyle name="Normal 4 3 5 4" xfId="3375" xr:uid="{D0D6BB4F-81FE-44DC-B8D8-8CB9BA65A8C7}"/>
    <cellStyle name="Normal 4 3 6" xfId="779" xr:uid="{00000000-0005-0000-0000-000034000000}"/>
    <cellStyle name="Normal 4 3 6 2" xfId="2223" xr:uid="{00000000-0005-0000-0000-000034000000}"/>
    <cellStyle name="Normal 4 3 6 2 2" xfId="5193" xr:uid="{7F78EBF8-4D70-4AE3-9043-A7CF9A11326F}"/>
    <cellStyle name="Normal 4 3 6 3" xfId="3749" xr:uid="{408408CE-C600-4384-A029-1F1382E1CE04}"/>
    <cellStyle name="Normal 4 3 7" xfId="1501" xr:uid="{00000000-0005-0000-0000-000034000000}"/>
    <cellStyle name="Normal 4 3 7 2" xfId="4471" xr:uid="{A19038D2-ECCD-44EB-A28F-35AB8444F56D}"/>
    <cellStyle name="Normal 4 3 8" xfId="2945" xr:uid="{00000000-0005-0000-0000-000034000000}"/>
    <cellStyle name="Normal 4 3 8 2" xfId="5915" xr:uid="{E2B78078-BD50-4EB1-819E-AE5EF88E9BFF}"/>
    <cellStyle name="Normal 4 3 9" xfId="3027" xr:uid="{7DFDD4D8-4488-41B8-A7B4-A88A311218E5}"/>
    <cellStyle name="Normal 4 4" xfId="66" xr:uid="{00000000-0005-0000-0000-000005000000}"/>
    <cellStyle name="Normal 4 4 2" xfId="124" xr:uid="{00000000-0005-0000-0000-000005000000}"/>
    <cellStyle name="Normal 4 4 2 2" xfId="240" xr:uid="{00000000-0005-0000-0000-000005000000}"/>
    <cellStyle name="Normal 4 4 2 2 2" xfId="588" xr:uid="{00000000-0005-0000-0000-000005000000}"/>
    <cellStyle name="Normal 4 4 2 2 2 2" xfId="1310" xr:uid="{00000000-0005-0000-0000-000005000000}"/>
    <cellStyle name="Normal 4 4 2 2 2 2 2" xfId="2754" xr:uid="{00000000-0005-0000-0000-000005000000}"/>
    <cellStyle name="Normal 4 4 2 2 2 2 2 2" xfId="5724" xr:uid="{11AF8873-C583-452B-A655-49EEC8C86690}"/>
    <cellStyle name="Normal 4 4 2 2 2 2 3" xfId="4280" xr:uid="{2B173245-9E4D-467D-8B27-4A20835C5AF2}"/>
    <cellStyle name="Normal 4 4 2 2 2 3" xfId="2032" xr:uid="{00000000-0005-0000-0000-000005000000}"/>
    <cellStyle name="Normal 4 4 2 2 2 3 2" xfId="5002" xr:uid="{97F6F663-C23A-4653-8632-041F5ADDFAEB}"/>
    <cellStyle name="Normal 4 4 2 2 2 4" xfId="3558" xr:uid="{FDF21713-D1ED-45B7-8D45-2212A635B0B5}"/>
    <cellStyle name="Normal 4 4 2 2 3" xfId="962" xr:uid="{00000000-0005-0000-0000-000005000000}"/>
    <cellStyle name="Normal 4 4 2 2 3 2" xfId="2406" xr:uid="{00000000-0005-0000-0000-000005000000}"/>
    <cellStyle name="Normal 4 4 2 2 3 2 2" xfId="5376" xr:uid="{EF8A86A0-0967-425E-960F-C89DBDE9B8C4}"/>
    <cellStyle name="Normal 4 4 2 2 3 3" xfId="3932" xr:uid="{93A5EB6C-4DEE-4486-A374-C80BD47349FF}"/>
    <cellStyle name="Normal 4 4 2 2 4" xfId="1684" xr:uid="{00000000-0005-0000-0000-000005000000}"/>
    <cellStyle name="Normal 4 4 2 2 4 2" xfId="4654" xr:uid="{57DC1054-7731-422C-B0D6-182C3149CBED}"/>
    <cellStyle name="Normal 4 4 2 2 5" xfId="3210" xr:uid="{0D1FCCB7-FEED-450E-9925-F871815B70C9}"/>
    <cellStyle name="Normal 4 4 2 3" xfId="356" xr:uid="{00000000-0005-0000-0000-000005000000}"/>
    <cellStyle name="Normal 4 4 2 3 2" xfId="704" xr:uid="{00000000-0005-0000-0000-000005000000}"/>
    <cellStyle name="Normal 4 4 2 3 2 2" xfId="1426" xr:uid="{00000000-0005-0000-0000-000005000000}"/>
    <cellStyle name="Normal 4 4 2 3 2 2 2" xfId="2870" xr:uid="{00000000-0005-0000-0000-000005000000}"/>
    <cellStyle name="Normal 4 4 2 3 2 2 2 2" xfId="5840" xr:uid="{37A72923-8224-4945-A492-6321051AA615}"/>
    <cellStyle name="Normal 4 4 2 3 2 2 3" xfId="4396" xr:uid="{F1BD694B-15C4-47CF-AB99-C530063746BE}"/>
    <cellStyle name="Normal 4 4 2 3 2 3" xfId="2148" xr:uid="{00000000-0005-0000-0000-000005000000}"/>
    <cellStyle name="Normal 4 4 2 3 2 3 2" xfId="5118" xr:uid="{5A142AB9-3A28-49D8-A918-9A744D35CB4E}"/>
    <cellStyle name="Normal 4 4 2 3 2 4" xfId="3674" xr:uid="{32727B13-A625-4D3E-B5CC-DD81E85F03C4}"/>
    <cellStyle name="Normal 4 4 2 3 3" xfId="1078" xr:uid="{00000000-0005-0000-0000-000005000000}"/>
    <cellStyle name="Normal 4 4 2 3 3 2" xfId="2522" xr:uid="{00000000-0005-0000-0000-000005000000}"/>
    <cellStyle name="Normal 4 4 2 3 3 2 2" xfId="5492" xr:uid="{59E59E4A-39B9-415B-90A6-9A17A301DC6B}"/>
    <cellStyle name="Normal 4 4 2 3 3 3" xfId="4048" xr:uid="{493F6904-818A-46A8-A951-03E81BF68F24}"/>
    <cellStyle name="Normal 4 4 2 3 4" xfId="1800" xr:uid="{00000000-0005-0000-0000-000005000000}"/>
    <cellStyle name="Normal 4 4 2 3 4 2" xfId="4770" xr:uid="{8600D844-1E1F-4C79-BE32-C70F51CCB334}"/>
    <cellStyle name="Normal 4 4 2 3 5" xfId="3326" xr:uid="{9398E665-5809-459D-A01C-804018B948E5}"/>
    <cellStyle name="Normal 4 4 2 4" xfId="472" xr:uid="{00000000-0005-0000-0000-000005000000}"/>
    <cellStyle name="Normal 4 4 2 4 2" xfId="1194" xr:uid="{00000000-0005-0000-0000-000005000000}"/>
    <cellStyle name="Normal 4 4 2 4 2 2" xfId="2638" xr:uid="{00000000-0005-0000-0000-000005000000}"/>
    <cellStyle name="Normal 4 4 2 4 2 2 2" xfId="5608" xr:uid="{527AB8B7-AF75-4A72-83AF-8EEA56D5B91D}"/>
    <cellStyle name="Normal 4 4 2 4 2 3" xfId="4164" xr:uid="{B25B1534-2827-464A-9071-D8FD8387EDBD}"/>
    <cellStyle name="Normal 4 4 2 4 3" xfId="1916" xr:uid="{00000000-0005-0000-0000-000005000000}"/>
    <cellStyle name="Normal 4 4 2 4 3 2" xfId="4886" xr:uid="{7E52CB22-99E1-4D7F-A455-9DE53EDE3569}"/>
    <cellStyle name="Normal 4 4 2 4 4" xfId="3442" xr:uid="{3A316D64-4E3B-4B8B-996A-B3175954A73F}"/>
    <cellStyle name="Normal 4 4 2 5" xfId="846" xr:uid="{00000000-0005-0000-0000-000005000000}"/>
    <cellStyle name="Normal 4 4 2 5 2" xfId="2290" xr:uid="{00000000-0005-0000-0000-000005000000}"/>
    <cellStyle name="Normal 4 4 2 5 2 2" xfId="5260" xr:uid="{93FC7254-9D76-450A-BF74-ED42C38DD1A7}"/>
    <cellStyle name="Normal 4 4 2 5 3" xfId="3816" xr:uid="{DD5385BD-5D65-4383-8443-C46356D41DC1}"/>
    <cellStyle name="Normal 4 4 2 6" xfId="1568" xr:uid="{00000000-0005-0000-0000-000005000000}"/>
    <cellStyle name="Normal 4 4 2 6 2" xfId="4538" xr:uid="{CC7B276E-681D-456C-BED8-929735C2ECF9}"/>
    <cellStyle name="Normal 4 4 2 7" xfId="3094" xr:uid="{C8620990-4778-481E-9C7A-EF1A3FCF8E8C}"/>
    <cellStyle name="Normal 4 4 3" xfId="182" xr:uid="{00000000-0005-0000-0000-000005000000}"/>
    <cellStyle name="Normal 4 4 3 2" xfId="530" xr:uid="{00000000-0005-0000-0000-000005000000}"/>
    <cellStyle name="Normal 4 4 3 2 2" xfId="1252" xr:uid="{00000000-0005-0000-0000-000005000000}"/>
    <cellStyle name="Normal 4 4 3 2 2 2" xfId="2696" xr:uid="{00000000-0005-0000-0000-000005000000}"/>
    <cellStyle name="Normal 4 4 3 2 2 2 2" xfId="5666" xr:uid="{4F29B683-F487-455A-878C-570C99E1364C}"/>
    <cellStyle name="Normal 4 4 3 2 2 3" xfId="4222" xr:uid="{2B1DA8A9-8F60-484A-9D4F-8107E2E9F16B}"/>
    <cellStyle name="Normal 4 4 3 2 3" xfId="1974" xr:uid="{00000000-0005-0000-0000-000005000000}"/>
    <cellStyle name="Normal 4 4 3 2 3 2" xfId="4944" xr:uid="{756110B5-547E-4D2E-A19A-85C9242263FB}"/>
    <cellStyle name="Normal 4 4 3 2 4" xfId="3500" xr:uid="{6437322C-585A-4A8C-A9EC-4EB6E007F600}"/>
    <cellStyle name="Normal 4 4 3 3" xfId="904" xr:uid="{00000000-0005-0000-0000-000005000000}"/>
    <cellStyle name="Normal 4 4 3 3 2" xfId="2348" xr:uid="{00000000-0005-0000-0000-000005000000}"/>
    <cellStyle name="Normal 4 4 3 3 2 2" xfId="5318" xr:uid="{56712C81-6D2A-4E73-B82E-BE8CA818FDD8}"/>
    <cellStyle name="Normal 4 4 3 3 3" xfId="3874" xr:uid="{B0BC1F2D-7902-4BD7-994C-8A35CD8E2921}"/>
    <cellStyle name="Normal 4 4 3 4" xfId="1626" xr:uid="{00000000-0005-0000-0000-000005000000}"/>
    <cellStyle name="Normal 4 4 3 4 2" xfId="4596" xr:uid="{0B82F7FC-9FAC-4926-9DE5-047FA813F7D4}"/>
    <cellStyle name="Normal 4 4 3 5" xfId="3152" xr:uid="{0899E412-21C4-4CD4-A3CF-9A94E258CF4A}"/>
    <cellStyle name="Normal 4 4 4" xfId="298" xr:uid="{00000000-0005-0000-0000-000005000000}"/>
    <cellStyle name="Normal 4 4 4 2" xfId="646" xr:uid="{00000000-0005-0000-0000-000005000000}"/>
    <cellStyle name="Normal 4 4 4 2 2" xfId="1368" xr:uid="{00000000-0005-0000-0000-000005000000}"/>
    <cellStyle name="Normal 4 4 4 2 2 2" xfId="2812" xr:uid="{00000000-0005-0000-0000-000005000000}"/>
    <cellStyle name="Normal 4 4 4 2 2 2 2" xfId="5782" xr:uid="{76C90B92-3064-49E8-B7F8-BBAE963502C1}"/>
    <cellStyle name="Normal 4 4 4 2 2 3" xfId="4338" xr:uid="{88017B4E-113D-4C39-95F8-3B137B47F8E4}"/>
    <cellStyle name="Normal 4 4 4 2 3" xfId="2090" xr:uid="{00000000-0005-0000-0000-000005000000}"/>
    <cellStyle name="Normal 4 4 4 2 3 2" xfId="5060" xr:uid="{B0F03532-1CCD-4061-BAF8-DB4300C58B93}"/>
    <cellStyle name="Normal 4 4 4 2 4" xfId="3616" xr:uid="{FDA2609C-A314-4B73-AEC1-3B130C4EF76F}"/>
    <cellStyle name="Normal 4 4 4 3" xfId="1020" xr:uid="{00000000-0005-0000-0000-000005000000}"/>
    <cellStyle name="Normal 4 4 4 3 2" xfId="2464" xr:uid="{00000000-0005-0000-0000-000005000000}"/>
    <cellStyle name="Normal 4 4 4 3 2 2" xfId="5434" xr:uid="{D2326E09-960D-4B5E-9053-28A51429F655}"/>
    <cellStyle name="Normal 4 4 4 3 3" xfId="3990" xr:uid="{703464BB-8A0B-4F8A-AA85-F2EEECD1569E}"/>
    <cellStyle name="Normal 4 4 4 4" xfId="1742" xr:uid="{00000000-0005-0000-0000-000005000000}"/>
    <cellStyle name="Normal 4 4 4 4 2" xfId="4712" xr:uid="{0643381A-CAF0-40BE-946E-1401BA91CE25}"/>
    <cellStyle name="Normal 4 4 4 5" xfId="3268" xr:uid="{8BFF6908-8562-497B-8360-52D71E59DD3F}"/>
    <cellStyle name="Normal 4 4 5" xfId="414" xr:uid="{00000000-0005-0000-0000-000005000000}"/>
    <cellStyle name="Normal 4 4 5 2" xfId="1136" xr:uid="{00000000-0005-0000-0000-000005000000}"/>
    <cellStyle name="Normal 4 4 5 2 2" xfId="2580" xr:uid="{00000000-0005-0000-0000-000005000000}"/>
    <cellStyle name="Normal 4 4 5 2 2 2" xfId="5550" xr:uid="{7DC87BC0-58A1-4976-BDD5-EBDDFB776BFD}"/>
    <cellStyle name="Normal 4 4 5 2 3" xfId="4106" xr:uid="{A925E926-D2B2-43B9-8246-AE77922501F0}"/>
    <cellStyle name="Normal 4 4 5 3" xfId="1858" xr:uid="{00000000-0005-0000-0000-000005000000}"/>
    <cellStyle name="Normal 4 4 5 3 2" xfId="4828" xr:uid="{9B305559-A9C7-48D9-AF3E-09BEA10B38A9}"/>
    <cellStyle name="Normal 4 4 5 4" xfId="3384" xr:uid="{9FC7B39D-3179-4703-BF24-D0DCA923AD2C}"/>
    <cellStyle name="Normal 4 4 6" xfId="788" xr:uid="{00000000-0005-0000-0000-000005000000}"/>
    <cellStyle name="Normal 4 4 6 2" xfId="2232" xr:uid="{00000000-0005-0000-0000-000005000000}"/>
    <cellStyle name="Normal 4 4 6 2 2" xfId="5202" xr:uid="{29AD0A23-383B-4BAC-A0B6-148FAD46F3C7}"/>
    <cellStyle name="Normal 4 4 6 3" xfId="3758" xr:uid="{7A509602-F103-4D38-8562-87EC7F74A482}"/>
    <cellStyle name="Normal 4 4 7" xfId="1510" xr:uid="{00000000-0005-0000-0000-000005000000}"/>
    <cellStyle name="Normal 4 4 7 2" xfId="4480" xr:uid="{E96DCCF2-A3BF-498D-87BA-2E45A6D4985A}"/>
    <cellStyle name="Normal 4 4 8" xfId="3036" xr:uid="{A1074793-73F8-4457-BCEA-7B78C18AE776}"/>
    <cellStyle name="Normal 4 5" xfId="91" xr:uid="{00000000-0005-0000-0000-000031000000}"/>
    <cellStyle name="Normal 4 5 2" xfId="207" xr:uid="{00000000-0005-0000-0000-000031000000}"/>
    <cellStyle name="Normal 4 5 2 2" xfId="555" xr:uid="{00000000-0005-0000-0000-000031000000}"/>
    <cellStyle name="Normal 4 5 2 2 2" xfId="1277" xr:uid="{00000000-0005-0000-0000-000031000000}"/>
    <cellStyle name="Normal 4 5 2 2 2 2" xfId="2721" xr:uid="{00000000-0005-0000-0000-000031000000}"/>
    <cellStyle name="Normal 4 5 2 2 2 2 2" xfId="5691" xr:uid="{52A4ECA3-F37D-4A45-A6EA-FF36D5F227FA}"/>
    <cellStyle name="Normal 4 5 2 2 2 3" xfId="4247" xr:uid="{897DC6D0-AB01-406F-B5C9-3930C6CCEF0B}"/>
    <cellStyle name="Normal 4 5 2 2 3" xfId="1999" xr:uid="{00000000-0005-0000-0000-000031000000}"/>
    <cellStyle name="Normal 4 5 2 2 3 2" xfId="4969" xr:uid="{BF6651F3-01A8-4A2F-8483-5EBD9AFD96B3}"/>
    <cellStyle name="Normal 4 5 2 2 4" xfId="3525" xr:uid="{3BAE45C5-3213-477A-B0C1-C989982B1397}"/>
    <cellStyle name="Normal 4 5 2 3" xfId="929" xr:uid="{00000000-0005-0000-0000-000031000000}"/>
    <cellStyle name="Normal 4 5 2 3 2" xfId="2373" xr:uid="{00000000-0005-0000-0000-000031000000}"/>
    <cellStyle name="Normal 4 5 2 3 2 2" xfId="5343" xr:uid="{D82FDF03-9836-40FF-8525-F855F1B0066C}"/>
    <cellStyle name="Normal 4 5 2 3 3" xfId="3899" xr:uid="{071807C4-B0B4-49DC-B3BE-0110D2D66ED0}"/>
    <cellStyle name="Normal 4 5 2 4" xfId="1651" xr:uid="{00000000-0005-0000-0000-000031000000}"/>
    <cellStyle name="Normal 4 5 2 4 2" xfId="4621" xr:uid="{CF168A20-34A4-424E-A5F2-7B176621DD1B}"/>
    <cellStyle name="Normal 4 5 2 5" xfId="3177" xr:uid="{418F8991-AA6B-418E-B570-EEAFDF99295A}"/>
    <cellStyle name="Normal 4 5 3" xfId="323" xr:uid="{00000000-0005-0000-0000-000031000000}"/>
    <cellStyle name="Normal 4 5 3 2" xfId="671" xr:uid="{00000000-0005-0000-0000-000031000000}"/>
    <cellStyle name="Normal 4 5 3 2 2" xfId="1393" xr:uid="{00000000-0005-0000-0000-000031000000}"/>
    <cellStyle name="Normal 4 5 3 2 2 2" xfId="2837" xr:uid="{00000000-0005-0000-0000-000031000000}"/>
    <cellStyle name="Normal 4 5 3 2 2 2 2" xfId="5807" xr:uid="{5A223EC8-2771-4049-8D75-6681E9244CB2}"/>
    <cellStyle name="Normal 4 5 3 2 2 3" xfId="4363" xr:uid="{F317D440-932A-4543-B880-4ADD08E86FC6}"/>
    <cellStyle name="Normal 4 5 3 2 3" xfId="2115" xr:uid="{00000000-0005-0000-0000-000031000000}"/>
    <cellStyle name="Normal 4 5 3 2 3 2" xfId="5085" xr:uid="{87B631FE-EE6E-4BC9-AAE0-94812371A1EC}"/>
    <cellStyle name="Normal 4 5 3 2 4" xfId="3641" xr:uid="{D0F3D77B-ED82-4A2B-A5B5-DAD6363B8EEE}"/>
    <cellStyle name="Normal 4 5 3 3" xfId="1045" xr:uid="{00000000-0005-0000-0000-000031000000}"/>
    <cellStyle name="Normal 4 5 3 3 2" xfId="2489" xr:uid="{00000000-0005-0000-0000-000031000000}"/>
    <cellStyle name="Normal 4 5 3 3 2 2" xfId="5459" xr:uid="{8AB26E08-A936-4E0F-A41B-C1BAEB0A80DB}"/>
    <cellStyle name="Normal 4 5 3 3 3" xfId="4015" xr:uid="{C2C3E499-EF5D-46AF-AA4A-95404CE68829}"/>
    <cellStyle name="Normal 4 5 3 4" xfId="1767" xr:uid="{00000000-0005-0000-0000-000031000000}"/>
    <cellStyle name="Normal 4 5 3 4 2" xfId="4737" xr:uid="{552105C0-9123-4EA1-BAF9-6A4EDB70B6F6}"/>
    <cellStyle name="Normal 4 5 3 5" xfId="3293" xr:uid="{46BB116D-DB0E-4AFF-B944-3194BB9F2E10}"/>
    <cellStyle name="Normal 4 5 4" xfId="439" xr:uid="{00000000-0005-0000-0000-000031000000}"/>
    <cellStyle name="Normal 4 5 4 2" xfId="1161" xr:uid="{00000000-0005-0000-0000-000031000000}"/>
    <cellStyle name="Normal 4 5 4 2 2" xfId="2605" xr:uid="{00000000-0005-0000-0000-000031000000}"/>
    <cellStyle name="Normal 4 5 4 2 2 2" xfId="5575" xr:uid="{5DA14286-0366-4DED-B448-DC98980C7C2F}"/>
    <cellStyle name="Normal 4 5 4 2 3" xfId="4131" xr:uid="{23A45579-7983-4B8F-A18C-94824A9C1B19}"/>
    <cellStyle name="Normal 4 5 4 3" xfId="1883" xr:uid="{00000000-0005-0000-0000-000031000000}"/>
    <cellStyle name="Normal 4 5 4 3 2" xfId="4853" xr:uid="{AF4DFA25-3DCA-477D-ADF7-19579E32C9B5}"/>
    <cellStyle name="Normal 4 5 4 4" xfId="3409" xr:uid="{3C4FCCD5-108F-4477-9174-F4A560676CC1}"/>
    <cellStyle name="Normal 4 5 5" xfId="813" xr:uid="{00000000-0005-0000-0000-000031000000}"/>
    <cellStyle name="Normal 4 5 5 2" xfId="2257" xr:uid="{00000000-0005-0000-0000-000031000000}"/>
    <cellStyle name="Normal 4 5 5 2 2" xfId="5227" xr:uid="{C719A10D-2883-43E8-ADA2-722B2383C049}"/>
    <cellStyle name="Normal 4 5 5 3" xfId="3783" xr:uid="{8BCE9471-9504-4C7D-B80A-0E439380A5A0}"/>
    <cellStyle name="Normal 4 5 6" xfId="1535" xr:uid="{00000000-0005-0000-0000-000031000000}"/>
    <cellStyle name="Normal 4 5 6 2" xfId="4505" xr:uid="{7AC192B9-0612-4FAB-A0AD-26D3FDC201A6}"/>
    <cellStyle name="Normal 4 5 7" xfId="3061" xr:uid="{9E2C8D1E-5D55-4DC4-83AD-15BE248F5FDE}"/>
    <cellStyle name="Normal 4 6" xfId="149" xr:uid="{00000000-0005-0000-0000-000031000000}"/>
    <cellStyle name="Normal 4 6 2" xfId="497" xr:uid="{00000000-0005-0000-0000-000031000000}"/>
    <cellStyle name="Normal 4 6 2 2" xfId="1219" xr:uid="{00000000-0005-0000-0000-000031000000}"/>
    <cellStyle name="Normal 4 6 2 2 2" xfId="2663" xr:uid="{00000000-0005-0000-0000-000031000000}"/>
    <cellStyle name="Normal 4 6 2 2 2 2" xfId="5633" xr:uid="{02B4B9EC-E53E-4C0E-A391-F6B7C70154D2}"/>
    <cellStyle name="Normal 4 6 2 2 3" xfId="4189" xr:uid="{D6EA9D80-D9DB-4C57-BB5B-B0AF2B619077}"/>
    <cellStyle name="Normal 4 6 2 3" xfId="1941" xr:uid="{00000000-0005-0000-0000-000031000000}"/>
    <cellStyle name="Normal 4 6 2 3 2" xfId="4911" xr:uid="{9CA6CC19-7FB0-4E0C-AF0B-04884CE05B38}"/>
    <cellStyle name="Normal 4 6 2 4" xfId="3467" xr:uid="{B6C521E9-A705-4B60-929E-361B16297019}"/>
    <cellStyle name="Normal 4 6 3" xfId="871" xr:uid="{00000000-0005-0000-0000-000031000000}"/>
    <cellStyle name="Normal 4 6 3 2" xfId="2315" xr:uid="{00000000-0005-0000-0000-000031000000}"/>
    <cellStyle name="Normal 4 6 3 2 2" xfId="5285" xr:uid="{AD1C6190-36FA-4BA5-B0F6-8AB3CBC373C6}"/>
    <cellStyle name="Normal 4 6 3 3" xfId="3841" xr:uid="{2ADFEF8B-017E-4CE8-AC22-654952E8A4B8}"/>
    <cellStyle name="Normal 4 6 4" xfId="1593" xr:uid="{00000000-0005-0000-0000-000031000000}"/>
    <cellStyle name="Normal 4 6 4 2" xfId="4563" xr:uid="{F7C56528-15A3-46F3-8C0F-8CE690289A26}"/>
    <cellStyle name="Normal 4 6 5" xfId="3119" xr:uid="{0B30BC08-FEE4-40DA-BB38-9EC4BD3B85D0}"/>
    <cellStyle name="Normal 4 7" xfId="265" xr:uid="{00000000-0005-0000-0000-000031000000}"/>
    <cellStyle name="Normal 4 7 2" xfId="613" xr:uid="{00000000-0005-0000-0000-000031000000}"/>
    <cellStyle name="Normal 4 7 2 2" xfId="1335" xr:uid="{00000000-0005-0000-0000-000031000000}"/>
    <cellStyle name="Normal 4 7 2 2 2" xfId="2779" xr:uid="{00000000-0005-0000-0000-000031000000}"/>
    <cellStyle name="Normal 4 7 2 2 2 2" xfId="5749" xr:uid="{AE908EB1-5FF3-4DCB-940B-F1306158004C}"/>
    <cellStyle name="Normal 4 7 2 2 3" xfId="4305" xr:uid="{3BFCE055-44B7-40B7-A2A2-F1D51B80AF75}"/>
    <cellStyle name="Normal 4 7 2 3" xfId="2057" xr:uid="{00000000-0005-0000-0000-000031000000}"/>
    <cellStyle name="Normal 4 7 2 3 2" xfId="5027" xr:uid="{B5841C6E-42F2-4F59-87CF-607C259756BF}"/>
    <cellStyle name="Normal 4 7 2 4" xfId="3583" xr:uid="{D5089B9B-0129-45F5-8D18-15691C823784}"/>
    <cellStyle name="Normal 4 7 3" xfId="987" xr:uid="{00000000-0005-0000-0000-000031000000}"/>
    <cellStyle name="Normal 4 7 3 2" xfId="2431" xr:uid="{00000000-0005-0000-0000-000031000000}"/>
    <cellStyle name="Normal 4 7 3 2 2" xfId="5401" xr:uid="{C8A97E26-EFB6-40C8-86B0-ED24F0CD7789}"/>
    <cellStyle name="Normal 4 7 3 3" xfId="3957" xr:uid="{68183E9A-A59D-4F8C-B36D-4461C9F79B77}"/>
    <cellStyle name="Normal 4 7 4" xfId="1709" xr:uid="{00000000-0005-0000-0000-000031000000}"/>
    <cellStyle name="Normal 4 7 4 2" xfId="4679" xr:uid="{F649226C-85AE-4670-A871-7E39EE833829}"/>
    <cellStyle name="Normal 4 7 5" xfId="3235" xr:uid="{123362D6-0AAB-4CA9-8189-F3A225D0BD41}"/>
    <cellStyle name="Normal 4 8" xfId="381" xr:uid="{00000000-0005-0000-0000-000031000000}"/>
    <cellStyle name="Normal 4 8 2" xfId="1103" xr:uid="{00000000-0005-0000-0000-000031000000}"/>
    <cellStyle name="Normal 4 8 2 2" xfId="2547" xr:uid="{00000000-0005-0000-0000-000031000000}"/>
    <cellStyle name="Normal 4 8 2 2 2" xfId="5517" xr:uid="{0617F34A-0776-47F3-AB82-131A3D1D7963}"/>
    <cellStyle name="Normal 4 8 2 3" xfId="4073" xr:uid="{6F8A50D7-B37B-4572-82F3-56347BABD7C8}"/>
    <cellStyle name="Normal 4 8 3" xfId="1825" xr:uid="{00000000-0005-0000-0000-000031000000}"/>
    <cellStyle name="Normal 4 8 3 2" xfId="4795" xr:uid="{74291F79-A284-45B2-89D1-82570B89BDFA}"/>
    <cellStyle name="Normal 4 8 4" xfId="3351" xr:uid="{EC76C953-A332-40C8-A194-A061A54800EE}"/>
    <cellStyle name="Normal 4 9" xfId="730" xr:uid="{00000000-0005-0000-0000-000009000000}"/>
    <cellStyle name="Normal 4 9 2" xfId="1452" xr:uid="{00000000-0005-0000-0000-000009000000}"/>
    <cellStyle name="Normal 4 9 2 2" xfId="2896" xr:uid="{00000000-0005-0000-0000-000009000000}"/>
    <cellStyle name="Normal 4 9 2 2 2" xfId="5866" xr:uid="{CDC1608A-7B04-41E9-97FB-52B9040EEF35}"/>
    <cellStyle name="Normal 4 9 2 3" xfId="4422" xr:uid="{07B1EDC7-9997-4DD8-B6A3-9113D508E6FF}"/>
    <cellStyle name="Normal 4 9 3" xfId="2174" xr:uid="{00000000-0005-0000-0000-000009000000}"/>
    <cellStyle name="Normal 4 9 3 2" xfId="5144" xr:uid="{62C6F214-B1EB-4E7C-ACC9-59C48230DA46}"/>
    <cellStyle name="Normal 4 9 4" xfId="3700" xr:uid="{B0789022-1804-4C21-941C-24C85ABF00F1}"/>
    <cellStyle name="Normal 5" xfId="63" xr:uid="{00000000-0005-0000-0000-000056000000}"/>
    <cellStyle name="Normal 5 2" xfId="121" xr:uid="{00000000-0005-0000-0000-000056000000}"/>
    <cellStyle name="Normal 5 2 2" xfId="237" xr:uid="{00000000-0005-0000-0000-000056000000}"/>
    <cellStyle name="Normal 5 2 2 2" xfId="585" xr:uid="{00000000-0005-0000-0000-000056000000}"/>
    <cellStyle name="Normal 5 2 2 2 2" xfId="1307" xr:uid="{00000000-0005-0000-0000-000056000000}"/>
    <cellStyle name="Normal 5 2 2 2 2 2" xfId="2751" xr:uid="{00000000-0005-0000-0000-000056000000}"/>
    <cellStyle name="Normal 5 2 2 2 2 2 2" xfId="5721" xr:uid="{EF94B9D1-2783-4EED-B273-4BD97425DA06}"/>
    <cellStyle name="Normal 5 2 2 2 2 3" xfId="4277" xr:uid="{6C3B69F7-4BA0-4F6D-A710-6838EB87C859}"/>
    <cellStyle name="Normal 5 2 2 2 3" xfId="2029" xr:uid="{00000000-0005-0000-0000-000056000000}"/>
    <cellStyle name="Normal 5 2 2 2 3 2" xfId="4999" xr:uid="{2EB625F7-3310-49AB-A405-E78D7485BA04}"/>
    <cellStyle name="Normal 5 2 2 2 4" xfId="3555" xr:uid="{8CA406ED-2503-467E-BE1B-71193B5C190C}"/>
    <cellStyle name="Normal 5 2 2 3" xfId="959" xr:uid="{00000000-0005-0000-0000-000056000000}"/>
    <cellStyle name="Normal 5 2 2 3 2" xfId="2403" xr:uid="{00000000-0005-0000-0000-000056000000}"/>
    <cellStyle name="Normal 5 2 2 3 2 2" xfId="5373" xr:uid="{9EEF2E1B-B820-4791-9255-1542E15E5606}"/>
    <cellStyle name="Normal 5 2 2 3 3" xfId="3929" xr:uid="{B007D841-8D68-4772-BA9C-2F2F800A94E2}"/>
    <cellStyle name="Normal 5 2 2 4" xfId="1681" xr:uid="{00000000-0005-0000-0000-000056000000}"/>
    <cellStyle name="Normal 5 2 2 4 2" xfId="4651" xr:uid="{19DB7014-CDA6-49FF-9F1A-01AE09F8BC3B}"/>
    <cellStyle name="Normal 5 2 2 5" xfId="3207" xr:uid="{EEDA24EA-D3ED-4C74-971C-97F6D2B9B53D}"/>
    <cellStyle name="Normal 5 2 3" xfId="353" xr:uid="{00000000-0005-0000-0000-000056000000}"/>
    <cellStyle name="Normal 5 2 3 2" xfId="701" xr:uid="{00000000-0005-0000-0000-000056000000}"/>
    <cellStyle name="Normal 5 2 3 2 2" xfId="1423" xr:uid="{00000000-0005-0000-0000-000056000000}"/>
    <cellStyle name="Normal 5 2 3 2 2 2" xfId="2867" xr:uid="{00000000-0005-0000-0000-000056000000}"/>
    <cellStyle name="Normal 5 2 3 2 2 2 2" xfId="5837" xr:uid="{20B46F1C-272C-4E41-8F63-0A9DAE3646B1}"/>
    <cellStyle name="Normal 5 2 3 2 2 3" xfId="4393" xr:uid="{D94DECB9-F921-4150-9D7B-5988E3FB1D57}"/>
    <cellStyle name="Normal 5 2 3 2 3" xfId="2145" xr:uid="{00000000-0005-0000-0000-000056000000}"/>
    <cellStyle name="Normal 5 2 3 2 3 2" xfId="5115" xr:uid="{07AEF451-26AB-4364-8795-076D35AEF61A}"/>
    <cellStyle name="Normal 5 2 3 2 4" xfId="3671" xr:uid="{289D4833-168B-4807-BA6C-AB45FFBB7906}"/>
    <cellStyle name="Normal 5 2 3 3" xfId="1075" xr:uid="{00000000-0005-0000-0000-000056000000}"/>
    <cellStyle name="Normal 5 2 3 3 2" xfId="2519" xr:uid="{00000000-0005-0000-0000-000056000000}"/>
    <cellStyle name="Normal 5 2 3 3 2 2" xfId="5489" xr:uid="{F8986BD1-5177-4852-B96A-B0A78E61205F}"/>
    <cellStyle name="Normal 5 2 3 3 3" xfId="4045" xr:uid="{2B0788DF-7188-4BD4-8A9D-D615987D0011}"/>
    <cellStyle name="Normal 5 2 3 4" xfId="1797" xr:uid="{00000000-0005-0000-0000-000056000000}"/>
    <cellStyle name="Normal 5 2 3 4 2" xfId="4767" xr:uid="{2E624A60-FBDD-416F-80EA-3A611CAC9182}"/>
    <cellStyle name="Normal 5 2 3 5" xfId="3323" xr:uid="{8AB2D429-4351-4C3D-AEDC-DEA4232F88E4}"/>
    <cellStyle name="Normal 5 2 4" xfId="469" xr:uid="{00000000-0005-0000-0000-000056000000}"/>
    <cellStyle name="Normal 5 2 4 2" xfId="1191" xr:uid="{00000000-0005-0000-0000-000056000000}"/>
    <cellStyle name="Normal 5 2 4 2 2" xfId="2635" xr:uid="{00000000-0005-0000-0000-000056000000}"/>
    <cellStyle name="Normal 5 2 4 2 2 2" xfId="5605" xr:uid="{0CA9B042-833F-46A6-901B-4F4A9B9FC5D4}"/>
    <cellStyle name="Normal 5 2 4 2 3" xfId="4161" xr:uid="{E4DAA4B3-787B-4C01-8DB4-8DB7891494DC}"/>
    <cellStyle name="Normal 5 2 4 3" xfId="1913" xr:uid="{00000000-0005-0000-0000-000056000000}"/>
    <cellStyle name="Normal 5 2 4 3 2" xfId="4883" xr:uid="{3DC323A5-8AD9-48E3-A3D1-91D00A9E0A80}"/>
    <cellStyle name="Normal 5 2 4 4" xfId="3439" xr:uid="{5DC83F0B-DBCC-4C1B-B25E-2F457A6496C6}"/>
    <cellStyle name="Normal 5 2 5" xfId="843" xr:uid="{00000000-0005-0000-0000-000056000000}"/>
    <cellStyle name="Normal 5 2 5 2" xfId="2287" xr:uid="{00000000-0005-0000-0000-000056000000}"/>
    <cellStyle name="Normal 5 2 5 2 2" xfId="5257" xr:uid="{B78EF710-E41C-4AF9-8E56-85AEE5A6E983}"/>
    <cellStyle name="Normal 5 2 5 3" xfId="3813" xr:uid="{399C128D-1EBF-4F89-BC1C-F0898762F564}"/>
    <cellStyle name="Normal 5 2 6" xfId="1565" xr:uid="{00000000-0005-0000-0000-000056000000}"/>
    <cellStyle name="Normal 5 2 6 2" xfId="4535" xr:uid="{634E8E15-5093-43D2-BA00-A1E61756150A}"/>
    <cellStyle name="Normal 5 2 7" xfId="3091" xr:uid="{6A26D4D4-6047-4A39-B31C-BE87355A8D48}"/>
    <cellStyle name="Normal 5 3" xfId="179" xr:uid="{00000000-0005-0000-0000-000056000000}"/>
    <cellStyle name="Normal 5 3 2" xfId="527" xr:uid="{00000000-0005-0000-0000-000056000000}"/>
    <cellStyle name="Normal 5 3 2 2" xfId="1249" xr:uid="{00000000-0005-0000-0000-000056000000}"/>
    <cellStyle name="Normal 5 3 2 2 2" xfId="2693" xr:uid="{00000000-0005-0000-0000-000056000000}"/>
    <cellStyle name="Normal 5 3 2 2 2 2" xfId="5663" xr:uid="{14DC8CB4-4E60-4210-9534-AA7B4983E4DE}"/>
    <cellStyle name="Normal 5 3 2 2 3" xfId="4219" xr:uid="{FA7E35DC-90E6-4399-98F6-FC1037DB533B}"/>
    <cellStyle name="Normal 5 3 2 3" xfId="1971" xr:uid="{00000000-0005-0000-0000-000056000000}"/>
    <cellStyle name="Normal 5 3 2 3 2" xfId="4941" xr:uid="{3C4E9416-173F-47F9-8F04-6342AACDB171}"/>
    <cellStyle name="Normal 5 3 2 4" xfId="3497" xr:uid="{4D10BB3A-3F99-4D42-8C72-4A6FCF1C6F78}"/>
    <cellStyle name="Normal 5 3 3" xfId="901" xr:uid="{00000000-0005-0000-0000-000056000000}"/>
    <cellStyle name="Normal 5 3 3 2" xfId="2345" xr:uid="{00000000-0005-0000-0000-000056000000}"/>
    <cellStyle name="Normal 5 3 3 2 2" xfId="5315" xr:uid="{35A4FA3E-2C42-4F10-877F-B4B0AC858FE0}"/>
    <cellStyle name="Normal 5 3 3 3" xfId="3871" xr:uid="{F38F465A-4BE0-4D3A-9046-63C6DF048711}"/>
    <cellStyle name="Normal 5 3 4" xfId="1623" xr:uid="{00000000-0005-0000-0000-000056000000}"/>
    <cellStyle name="Normal 5 3 4 2" xfId="4593" xr:uid="{18DD2271-C134-41A1-9E57-4B5437943B9D}"/>
    <cellStyle name="Normal 5 3 5" xfId="3149" xr:uid="{1A2BA1A7-3021-430A-9198-98A1F1C65CE0}"/>
    <cellStyle name="Normal 5 4" xfId="295" xr:uid="{00000000-0005-0000-0000-000056000000}"/>
    <cellStyle name="Normal 5 4 2" xfId="643" xr:uid="{00000000-0005-0000-0000-000056000000}"/>
    <cellStyle name="Normal 5 4 2 2" xfId="1365" xr:uid="{00000000-0005-0000-0000-000056000000}"/>
    <cellStyle name="Normal 5 4 2 2 2" xfId="2809" xr:uid="{00000000-0005-0000-0000-000056000000}"/>
    <cellStyle name="Normal 5 4 2 2 2 2" xfId="5779" xr:uid="{6B30570D-959E-48D9-BE61-1FFA00AA6D89}"/>
    <cellStyle name="Normal 5 4 2 2 3" xfId="4335" xr:uid="{72D0F3EE-F1B3-42F7-BE84-B00FCB154372}"/>
    <cellStyle name="Normal 5 4 2 3" xfId="2087" xr:uid="{00000000-0005-0000-0000-000056000000}"/>
    <cellStyle name="Normal 5 4 2 3 2" xfId="5057" xr:uid="{8D9ECF86-6E28-46A2-8291-9614452D5669}"/>
    <cellStyle name="Normal 5 4 2 4" xfId="3613" xr:uid="{79E10039-C1B3-4E21-BE42-326B7A4F82BA}"/>
    <cellStyle name="Normal 5 4 3" xfId="1017" xr:uid="{00000000-0005-0000-0000-000056000000}"/>
    <cellStyle name="Normal 5 4 3 2" xfId="2461" xr:uid="{00000000-0005-0000-0000-000056000000}"/>
    <cellStyle name="Normal 5 4 3 2 2" xfId="5431" xr:uid="{A1ECB2D0-1258-4F60-913C-709F636AF05E}"/>
    <cellStyle name="Normal 5 4 3 3" xfId="3987" xr:uid="{D79F8A0D-39B4-4003-BD1A-20A65AA3B803}"/>
    <cellStyle name="Normal 5 4 4" xfId="1739" xr:uid="{00000000-0005-0000-0000-000056000000}"/>
    <cellStyle name="Normal 5 4 4 2" xfId="4709" xr:uid="{C5D75BF5-4D03-44C4-BC49-D09D1829EFD6}"/>
    <cellStyle name="Normal 5 4 5" xfId="3265" xr:uid="{71AFC67C-6564-4AD6-868B-8CF270A94C96}"/>
    <cellStyle name="Normal 5 5" xfId="411" xr:uid="{00000000-0005-0000-0000-000056000000}"/>
    <cellStyle name="Normal 5 5 2" xfId="1133" xr:uid="{00000000-0005-0000-0000-000056000000}"/>
    <cellStyle name="Normal 5 5 2 2" xfId="2577" xr:uid="{00000000-0005-0000-0000-000056000000}"/>
    <cellStyle name="Normal 5 5 2 2 2" xfId="5547" xr:uid="{ADF23F5D-E826-4E80-AE0E-DA4F467F2083}"/>
    <cellStyle name="Normal 5 5 2 3" xfId="4103" xr:uid="{0498D549-85CE-4629-970D-F3D2221C3AC2}"/>
    <cellStyle name="Normal 5 5 3" xfId="1855" xr:uid="{00000000-0005-0000-0000-000056000000}"/>
    <cellStyle name="Normal 5 5 3 2" xfId="4825" xr:uid="{5312F710-1986-447E-AD5F-D39013E4D760}"/>
    <cellStyle name="Normal 5 5 4" xfId="3381" xr:uid="{B19D323B-885B-43D3-BD23-8771A4AEAF81}"/>
    <cellStyle name="Normal 5 6" xfId="785" xr:uid="{00000000-0005-0000-0000-000056000000}"/>
    <cellStyle name="Normal 5 6 2" xfId="2229" xr:uid="{00000000-0005-0000-0000-000056000000}"/>
    <cellStyle name="Normal 5 6 2 2" xfId="5199" xr:uid="{603E91F6-AA6F-42A9-A1D2-210E89A48583}"/>
    <cellStyle name="Normal 5 6 3" xfId="3755" xr:uid="{6CA887D1-DBD5-4BFC-9118-5AF2A1ADDDAB}"/>
    <cellStyle name="Normal 5 7" xfId="1507" xr:uid="{00000000-0005-0000-0000-000056000000}"/>
    <cellStyle name="Normal 5 7 2" xfId="4477" xr:uid="{B13ABE98-A43E-441D-BE8D-0C77D095E661}"/>
    <cellStyle name="Normal 5 8" xfId="3033" xr:uid="{917DE0CB-D438-42D1-9279-D03820586117}"/>
    <cellStyle name="Normal 6" xfId="728" xr:uid="{00000000-0005-0000-0000-0000EE020000}"/>
    <cellStyle name="Normal 6 2" xfId="1450" xr:uid="{00000000-0005-0000-0000-0000EE020000}"/>
    <cellStyle name="Normal 6 2 2" xfId="2894" xr:uid="{00000000-0005-0000-0000-0000EE020000}"/>
    <cellStyle name="Normal 6 2 2 2" xfId="5864" xr:uid="{811FAE5B-6A32-4B3E-A6F3-D9B09526051F}"/>
    <cellStyle name="Normal 6 2 3" xfId="4420" xr:uid="{C4D54FCC-01F0-4C75-8948-E284372BC0DB}"/>
    <cellStyle name="Normal 6 3" xfId="2172" xr:uid="{00000000-0005-0000-0000-0000EE020000}"/>
    <cellStyle name="Normal 6 3 2" xfId="5142" xr:uid="{1BE93AF4-DAA2-42FF-BD7D-1688CF38BA56}"/>
    <cellStyle name="Normal 6 4" xfId="3698" xr:uid="{EEC8BC25-C336-4F90-9B88-65DFD9E28C97}"/>
    <cellStyle name="Normal 7" xfId="2957" xr:uid="{C702FE48-80D2-4A88-870F-480CC8AEB61A}"/>
    <cellStyle name="Normal 7 2" xfId="5927" xr:uid="{9790A281-5899-4953-AB35-A2FF6F00C1C3}"/>
    <cellStyle name="Normal 8" xfId="2978" xr:uid="{BB915A27-7D68-4427-A51F-E2B93708BBBE}"/>
    <cellStyle name="Normal 8 2" xfId="5948" xr:uid="{EED22352-8102-4D3E-A8C7-D9FF33648737}"/>
    <cellStyle name="Normal 9" xfId="2999" xr:uid="{24156DE3-B82E-4A90-9F90-4A364B2CBF2C}"/>
    <cellStyle name="Normal_Solar Installed RE Project Detail as of 3-31-09 by Year" xfId="3" xr:uid="{00000000-0005-0000-0000-000035000000}"/>
    <cellStyle name="Normal_SREC Reg Pgm Status Report 063009 (3)" xfId="4" xr:uid="{00000000-0005-0000-0000-000036000000}"/>
    <cellStyle name="Normal_Summary by Year" xfId="5" xr:uid="{00000000-0005-0000-0000-000037000000}"/>
    <cellStyle name="Note 2" xfId="62" xr:uid="{00000000-0005-0000-0000-000038000000}"/>
    <cellStyle name="Note 2 2" xfId="120" xr:uid="{00000000-0005-0000-0000-000038000000}"/>
    <cellStyle name="Note 2 2 2" xfId="236" xr:uid="{00000000-0005-0000-0000-000038000000}"/>
    <cellStyle name="Note 2 2 2 2" xfId="584" xr:uid="{00000000-0005-0000-0000-000038000000}"/>
    <cellStyle name="Note 2 2 2 2 2" xfId="1306" xr:uid="{00000000-0005-0000-0000-000038000000}"/>
    <cellStyle name="Note 2 2 2 2 2 2" xfId="2750" xr:uid="{00000000-0005-0000-0000-000038000000}"/>
    <cellStyle name="Note 2 2 2 2 2 2 2" xfId="5720" xr:uid="{4FEABFEF-5E32-4C26-A283-CEABD102AE95}"/>
    <cellStyle name="Note 2 2 2 2 2 3" xfId="4276" xr:uid="{E49B567A-DB98-4893-B9A6-CBF73B2E46D8}"/>
    <cellStyle name="Note 2 2 2 2 3" xfId="2028" xr:uid="{00000000-0005-0000-0000-000038000000}"/>
    <cellStyle name="Note 2 2 2 2 3 2" xfId="4998" xr:uid="{F18D21BD-3528-40C3-BF68-2A586E2B5818}"/>
    <cellStyle name="Note 2 2 2 2 4" xfId="3554" xr:uid="{71EC5681-8D51-4A97-B7BC-1EBC7BD808D9}"/>
    <cellStyle name="Note 2 2 2 3" xfId="958" xr:uid="{00000000-0005-0000-0000-000038000000}"/>
    <cellStyle name="Note 2 2 2 3 2" xfId="2402" xr:uid="{00000000-0005-0000-0000-000038000000}"/>
    <cellStyle name="Note 2 2 2 3 2 2" xfId="5372" xr:uid="{D92BC044-D385-4CE3-B471-087224F3184E}"/>
    <cellStyle name="Note 2 2 2 3 3" xfId="3928" xr:uid="{70EF4C10-815D-4356-A35C-9AE636A2F20C}"/>
    <cellStyle name="Note 2 2 2 4" xfId="1680" xr:uid="{00000000-0005-0000-0000-000038000000}"/>
    <cellStyle name="Note 2 2 2 4 2" xfId="4650" xr:uid="{BF8D7166-34A9-4482-89DA-BDE60175D823}"/>
    <cellStyle name="Note 2 2 2 5" xfId="3206" xr:uid="{40FB78D0-28E1-4B7B-A8DF-37FD2EDF745B}"/>
    <cellStyle name="Note 2 2 3" xfId="352" xr:uid="{00000000-0005-0000-0000-000038000000}"/>
    <cellStyle name="Note 2 2 3 2" xfId="700" xr:uid="{00000000-0005-0000-0000-000038000000}"/>
    <cellStyle name="Note 2 2 3 2 2" xfId="1422" xr:uid="{00000000-0005-0000-0000-000038000000}"/>
    <cellStyle name="Note 2 2 3 2 2 2" xfId="2866" xr:uid="{00000000-0005-0000-0000-000038000000}"/>
    <cellStyle name="Note 2 2 3 2 2 2 2" xfId="5836" xr:uid="{BC149026-A37F-47B1-8739-DB6369E9E80C}"/>
    <cellStyle name="Note 2 2 3 2 2 3" xfId="4392" xr:uid="{B86FB66F-7257-4AAB-A403-A6BA69A09F42}"/>
    <cellStyle name="Note 2 2 3 2 3" xfId="2144" xr:uid="{00000000-0005-0000-0000-000038000000}"/>
    <cellStyle name="Note 2 2 3 2 3 2" xfId="5114" xr:uid="{3C74CEA5-25F1-4A3E-B934-8F33D67EDC57}"/>
    <cellStyle name="Note 2 2 3 2 4" xfId="3670" xr:uid="{5F170729-D190-481F-B477-045A84FD4D71}"/>
    <cellStyle name="Note 2 2 3 3" xfId="1074" xr:uid="{00000000-0005-0000-0000-000038000000}"/>
    <cellStyle name="Note 2 2 3 3 2" xfId="2518" xr:uid="{00000000-0005-0000-0000-000038000000}"/>
    <cellStyle name="Note 2 2 3 3 2 2" xfId="5488" xr:uid="{BAA22321-F09A-4977-A2C0-79BF1A8CB795}"/>
    <cellStyle name="Note 2 2 3 3 3" xfId="4044" xr:uid="{3A95A977-1624-4AB0-B6B9-EDEEB1AAFAA4}"/>
    <cellStyle name="Note 2 2 3 4" xfId="1796" xr:uid="{00000000-0005-0000-0000-000038000000}"/>
    <cellStyle name="Note 2 2 3 4 2" xfId="4766" xr:uid="{FE27300B-079B-45F2-B33C-FB64F3A994B0}"/>
    <cellStyle name="Note 2 2 3 5" xfId="3322" xr:uid="{AC8D0B42-BF21-43C5-B1E8-7172D5021267}"/>
    <cellStyle name="Note 2 2 4" xfId="468" xr:uid="{00000000-0005-0000-0000-000038000000}"/>
    <cellStyle name="Note 2 2 4 2" xfId="1190" xr:uid="{00000000-0005-0000-0000-000038000000}"/>
    <cellStyle name="Note 2 2 4 2 2" xfId="2634" xr:uid="{00000000-0005-0000-0000-000038000000}"/>
    <cellStyle name="Note 2 2 4 2 2 2" xfId="5604" xr:uid="{850BB3B3-FB1D-4FF6-AA07-CDC6D007D4DF}"/>
    <cellStyle name="Note 2 2 4 2 3" xfId="4160" xr:uid="{76A14A6D-8F41-44F8-B232-171972C79C10}"/>
    <cellStyle name="Note 2 2 4 3" xfId="1912" xr:uid="{00000000-0005-0000-0000-000038000000}"/>
    <cellStyle name="Note 2 2 4 3 2" xfId="4882" xr:uid="{B40624D7-FAA0-4B1D-9825-D3C18638134C}"/>
    <cellStyle name="Note 2 2 4 4" xfId="3438" xr:uid="{44F53C66-308C-480C-A36C-D03779733160}"/>
    <cellStyle name="Note 2 2 5" xfId="842" xr:uid="{00000000-0005-0000-0000-000038000000}"/>
    <cellStyle name="Note 2 2 5 2" xfId="2286" xr:uid="{00000000-0005-0000-0000-000038000000}"/>
    <cellStyle name="Note 2 2 5 2 2" xfId="5256" xr:uid="{83999F4E-496C-4D01-B0E8-2A83D828133F}"/>
    <cellStyle name="Note 2 2 5 3" xfId="3812" xr:uid="{2C0BE22C-2063-4E72-A3B1-034066F5ECDF}"/>
    <cellStyle name="Note 2 2 6" xfId="1564" xr:uid="{00000000-0005-0000-0000-000038000000}"/>
    <cellStyle name="Note 2 2 6 2" xfId="4534" xr:uid="{959B50A3-FC40-4E94-B5CE-95F3748ABF1A}"/>
    <cellStyle name="Note 2 2 7" xfId="3090" xr:uid="{74198B15-7100-47A1-9C35-F8072706E803}"/>
    <cellStyle name="Note 2 3" xfId="178" xr:uid="{00000000-0005-0000-0000-000038000000}"/>
    <cellStyle name="Note 2 3 2" xfId="526" xr:uid="{00000000-0005-0000-0000-000038000000}"/>
    <cellStyle name="Note 2 3 2 2" xfId="1248" xr:uid="{00000000-0005-0000-0000-000038000000}"/>
    <cellStyle name="Note 2 3 2 2 2" xfId="2692" xr:uid="{00000000-0005-0000-0000-000038000000}"/>
    <cellStyle name="Note 2 3 2 2 2 2" xfId="5662" xr:uid="{B19EFF1A-3AF9-4CF8-A726-A9C62E2841E3}"/>
    <cellStyle name="Note 2 3 2 2 3" xfId="4218" xr:uid="{983EB3B6-AD41-4A62-AE41-DA7E387FB6E5}"/>
    <cellStyle name="Note 2 3 2 3" xfId="1970" xr:uid="{00000000-0005-0000-0000-000038000000}"/>
    <cellStyle name="Note 2 3 2 3 2" xfId="4940" xr:uid="{3CEF79D8-61BE-4FC1-A96D-5A93DBC651F2}"/>
    <cellStyle name="Note 2 3 2 4" xfId="3496" xr:uid="{86EAAE1A-1212-4570-ACAE-3D6F69231B6A}"/>
    <cellStyle name="Note 2 3 3" xfId="900" xr:uid="{00000000-0005-0000-0000-000038000000}"/>
    <cellStyle name="Note 2 3 3 2" xfId="2344" xr:uid="{00000000-0005-0000-0000-000038000000}"/>
    <cellStyle name="Note 2 3 3 2 2" xfId="5314" xr:uid="{B2BE1A77-0BC1-4B98-95EE-ADD678E20B1C}"/>
    <cellStyle name="Note 2 3 3 3" xfId="3870" xr:uid="{D79FCDAD-6DF0-4E9F-92E9-0E91AC1E4772}"/>
    <cellStyle name="Note 2 3 4" xfId="1622" xr:uid="{00000000-0005-0000-0000-000038000000}"/>
    <cellStyle name="Note 2 3 4 2" xfId="4592" xr:uid="{0BA9F10A-2A23-4593-A262-C21BC3131AE6}"/>
    <cellStyle name="Note 2 3 5" xfId="3148" xr:uid="{76BB66A4-80BD-47E2-BE80-F423B88958A3}"/>
    <cellStyle name="Note 2 4" xfId="294" xr:uid="{00000000-0005-0000-0000-000038000000}"/>
    <cellStyle name="Note 2 4 2" xfId="642" xr:uid="{00000000-0005-0000-0000-000038000000}"/>
    <cellStyle name="Note 2 4 2 2" xfId="1364" xr:uid="{00000000-0005-0000-0000-000038000000}"/>
    <cellStyle name="Note 2 4 2 2 2" xfId="2808" xr:uid="{00000000-0005-0000-0000-000038000000}"/>
    <cellStyle name="Note 2 4 2 2 2 2" xfId="5778" xr:uid="{1BE4926D-A4E7-4AF2-A3CA-1D56449F50FF}"/>
    <cellStyle name="Note 2 4 2 2 3" xfId="4334" xr:uid="{C65FB3CF-7C85-4754-8479-E3C01AA9A26C}"/>
    <cellStyle name="Note 2 4 2 3" xfId="2086" xr:uid="{00000000-0005-0000-0000-000038000000}"/>
    <cellStyle name="Note 2 4 2 3 2" xfId="5056" xr:uid="{B9D1DAEA-FE30-4A49-8A73-7734AA212A42}"/>
    <cellStyle name="Note 2 4 2 4" xfId="3612" xr:uid="{F34F45BF-98F2-490F-8BD3-4C19E5EF58C0}"/>
    <cellStyle name="Note 2 4 3" xfId="1016" xr:uid="{00000000-0005-0000-0000-000038000000}"/>
    <cellStyle name="Note 2 4 3 2" xfId="2460" xr:uid="{00000000-0005-0000-0000-000038000000}"/>
    <cellStyle name="Note 2 4 3 2 2" xfId="5430" xr:uid="{8B84B17E-A704-487F-B9FE-E4FEA3AC9A90}"/>
    <cellStyle name="Note 2 4 3 3" xfId="3986" xr:uid="{F59BB663-22A3-4C39-8D27-4862F2661FD2}"/>
    <cellStyle name="Note 2 4 4" xfId="1738" xr:uid="{00000000-0005-0000-0000-000038000000}"/>
    <cellStyle name="Note 2 4 4 2" xfId="4708" xr:uid="{B9885C4E-5840-4172-8912-193A85313288}"/>
    <cellStyle name="Note 2 4 5" xfId="3264" xr:uid="{2F08E25D-E248-4E97-B5F8-371C1450B28D}"/>
    <cellStyle name="Note 2 5" xfId="410" xr:uid="{00000000-0005-0000-0000-000038000000}"/>
    <cellStyle name="Note 2 5 2" xfId="1132" xr:uid="{00000000-0005-0000-0000-000038000000}"/>
    <cellStyle name="Note 2 5 2 2" xfId="2576" xr:uid="{00000000-0005-0000-0000-000038000000}"/>
    <cellStyle name="Note 2 5 2 2 2" xfId="5546" xr:uid="{1B64FD51-119B-4E34-B6E1-0256FE71BBF3}"/>
    <cellStyle name="Note 2 5 2 3" xfId="4102" xr:uid="{7DED0261-C50C-41F0-B9F3-44A44EBB2AB2}"/>
    <cellStyle name="Note 2 5 3" xfId="1854" xr:uid="{00000000-0005-0000-0000-000038000000}"/>
    <cellStyle name="Note 2 5 3 2" xfId="4824" xr:uid="{79D62A4B-BC76-463B-8E56-48CC01FF7728}"/>
    <cellStyle name="Note 2 5 4" xfId="3380" xr:uid="{5C0D74A6-C72C-4D64-95F4-831052ABD70E}"/>
    <cellStyle name="Note 2 6" xfId="784" xr:uid="{00000000-0005-0000-0000-000038000000}"/>
    <cellStyle name="Note 2 6 2" xfId="2228" xr:uid="{00000000-0005-0000-0000-000038000000}"/>
    <cellStyle name="Note 2 6 2 2" xfId="5198" xr:uid="{EDD8CB6F-3F4D-4FFD-99D2-5BE71B212370}"/>
    <cellStyle name="Note 2 6 3" xfId="3754" xr:uid="{84B89236-A94F-4439-AB1A-2B27DC97E731}"/>
    <cellStyle name="Note 2 7" xfId="1506" xr:uid="{00000000-0005-0000-0000-000038000000}"/>
    <cellStyle name="Note 2 7 2" xfId="4476" xr:uid="{74AD05FD-6DE1-4019-A897-1E8948F25597}"/>
    <cellStyle name="Note 2 8" xfId="2950" xr:uid="{00000000-0005-0000-0000-000038000000}"/>
    <cellStyle name="Note 2 8 2" xfId="5920" xr:uid="{11B31C3D-E249-4E0B-8A09-DA7AF4AEB7C0}"/>
    <cellStyle name="Note 2 9" xfId="3032" xr:uid="{C65D22C4-4EF8-4CF2-B394-53D194789751}"/>
    <cellStyle name="Note 3" xfId="67" xr:uid="{00000000-0005-0000-0000-000058000000}"/>
    <cellStyle name="Note 3 2" xfId="125" xr:uid="{00000000-0005-0000-0000-000058000000}"/>
    <cellStyle name="Note 3 2 2" xfId="241" xr:uid="{00000000-0005-0000-0000-000058000000}"/>
    <cellStyle name="Note 3 2 2 2" xfId="589" xr:uid="{00000000-0005-0000-0000-000058000000}"/>
    <cellStyle name="Note 3 2 2 2 2" xfId="1311" xr:uid="{00000000-0005-0000-0000-000058000000}"/>
    <cellStyle name="Note 3 2 2 2 2 2" xfId="2755" xr:uid="{00000000-0005-0000-0000-000058000000}"/>
    <cellStyle name="Note 3 2 2 2 2 2 2" xfId="5725" xr:uid="{CF40A894-12D8-4425-8A26-1F6AEC3B3230}"/>
    <cellStyle name="Note 3 2 2 2 2 3" xfId="4281" xr:uid="{2EEFA542-8186-418F-97E2-65F7A13EF4CD}"/>
    <cellStyle name="Note 3 2 2 2 3" xfId="2033" xr:uid="{00000000-0005-0000-0000-000058000000}"/>
    <cellStyle name="Note 3 2 2 2 3 2" xfId="5003" xr:uid="{A48634A5-7A0B-441A-BB49-A35A3A42EA0F}"/>
    <cellStyle name="Note 3 2 2 2 4" xfId="3559" xr:uid="{F64095CB-3195-4794-BA72-B896BC7206FB}"/>
    <cellStyle name="Note 3 2 2 3" xfId="963" xr:uid="{00000000-0005-0000-0000-000058000000}"/>
    <cellStyle name="Note 3 2 2 3 2" xfId="2407" xr:uid="{00000000-0005-0000-0000-000058000000}"/>
    <cellStyle name="Note 3 2 2 3 2 2" xfId="5377" xr:uid="{DF5A11F5-166B-4184-825D-0357D038A720}"/>
    <cellStyle name="Note 3 2 2 3 3" xfId="3933" xr:uid="{8ADF5C4C-B6FB-42A2-B036-BF58252A2FCA}"/>
    <cellStyle name="Note 3 2 2 4" xfId="1685" xr:uid="{00000000-0005-0000-0000-000058000000}"/>
    <cellStyle name="Note 3 2 2 4 2" xfId="4655" xr:uid="{E44341C3-E81D-4549-A08C-F3E9F63DE4A7}"/>
    <cellStyle name="Note 3 2 2 5" xfId="3211" xr:uid="{1E7551A6-C112-4325-9897-8BD704EE3203}"/>
    <cellStyle name="Note 3 2 3" xfId="357" xr:uid="{00000000-0005-0000-0000-000058000000}"/>
    <cellStyle name="Note 3 2 3 2" xfId="705" xr:uid="{00000000-0005-0000-0000-000058000000}"/>
    <cellStyle name="Note 3 2 3 2 2" xfId="1427" xr:uid="{00000000-0005-0000-0000-000058000000}"/>
    <cellStyle name="Note 3 2 3 2 2 2" xfId="2871" xr:uid="{00000000-0005-0000-0000-000058000000}"/>
    <cellStyle name="Note 3 2 3 2 2 2 2" xfId="5841" xr:uid="{35790F35-E593-4F5B-909D-93ABF0B123F6}"/>
    <cellStyle name="Note 3 2 3 2 2 3" xfId="4397" xr:uid="{E09CDEB3-BE13-4500-BE23-58E89860ABA1}"/>
    <cellStyle name="Note 3 2 3 2 3" xfId="2149" xr:uid="{00000000-0005-0000-0000-000058000000}"/>
    <cellStyle name="Note 3 2 3 2 3 2" xfId="5119" xr:uid="{A25D01BA-7E19-4D45-A609-5CC2CD5AC968}"/>
    <cellStyle name="Note 3 2 3 2 4" xfId="3675" xr:uid="{AFFD050F-E74E-4C6B-9C8F-8B54CBF42BF9}"/>
    <cellStyle name="Note 3 2 3 3" xfId="1079" xr:uid="{00000000-0005-0000-0000-000058000000}"/>
    <cellStyle name="Note 3 2 3 3 2" xfId="2523" xr:uid="{00000000-0005-0000-0000-000058000000}"/>
    <cellStyle name="Note 3 2 3 3 2 2" xfId="5493" xr:uid="{420C1017-A78B-408D-8252-3B8EF5435F8B}"/>
    <cellStyle name="Note 3 2 3 3 3" xfId="4049" xr:uid="{B7E7F093-2B46-4C5D-9FF6-A4EABE91553C}"/>
    <cellStyle name="Note 3 2 3 4" xfId="1801" xr:uid="{00000000-0005-0000-0000-000058000000}"/>
    <cellStyle name="Note 3 2 3 4 2" xfId="4771" xr:uid="{E91BABEF-9730-4321-A4AC-D312391F4F94}"/>
    <cellStyle name="Note 3 2 3 5" xfId="3327" xr:uid="{5781A3EE-F3AB-4AB8-B6A5-125F8148521E}"/>
    <cellStyle name="Note 3 2 4" xfId="473" xr:uid="{00000000-0005-0000-0000-000058000000}"/>
    <cellStyle name="Note 3 2 4 2" xfId="1195" xr:uid="{00000000-0005-0000-0000-000058000000}"/>
    <cellStyle name="Note 3 2 4 2 2" xfId="2639" xr:uid="{00000000-0005-0000-0000-000058000000}"/>
    <cellStyle name="Note 3 2 4 2 2 2" xfId="5609" xr:uid="{4D5FB6D6-3F33-4A4E-B8EB-615719309B76}"/>
    <cellStyle name="Note 3 2 4 2 3" xfId="4165" xr:uid="{A6E32299-A7B1-4120-8651-D8358C103DC5}"/>
    <cellStyle name="Note 3 2 4 3" xfId="1917" xr:uid="{00000000-0005-0000-0000-000058000000}"/>
    <cellStyle name="Note 3 2 4 3 2" xfId="4887" xr:uid="{AD65A797-14DB-4396-809E-05B75C878670}"/>
    <cellStyle name="Note 3 2 4 4" xfId="3443" xr:uid="{8DF0D487-27CC-4128-A866-1B5A8117BA38}"/>
    <cellStyle name="Note 3 2 5" xfId="847" xr:uid="{00000000-0005-0000-0000-000058000000}"/>
    <cellStyle name="Note 3 2 5 2" xfId="2291" xr:uid="{00000000-0005-0000-0000-000058000000}"/>
    <cellStyle name="Note 3 2 5 2 2" xfId="5261" xr:uid="{BC960055-B461-4267-8B0A-9A165E0B2A92}"/>
    <cellStyle name="Note 3 2 5 3" xfId="3817" xr:uid="{E6E97365-5262-4730-ABE8-6A88709B3A96}"/>
    <cellStyle name="Note 3 2 6" xfId="1569" xr:uid="{00000000-0005-0000-0000-000058000000}"/>
    <cellStyle name="Note 3 2 6 2" xfId="4539" xr:uid="{73B939B6-097C-4374-8D99-FAA0145196E0}"/>
    <cellStyle name="Note 3 2 7" xfId="3095" xr:uid="{69CFA3BC-EDA0-44E3-9A67-348D369F30A7}"/>
    <cellStyle name="Note 3 3" xfId="183" xr:uid="{00000000-0005-0000-0000-000058000000}"/>
    <cellStyle name="Note 3 3 2" xfId="531" xr:uid="{00000000-0005-0000-0000-000058000000}"/>
    <cellStyle name="Note 3 3 2 2" xfId="1253" xr:uid="{00000000-0005-0000-0000-000058000000}"/>
    <cellStyle name="Note 3 3 2 2 2" xfId="2697" xr:uid="{00000000-0005-0000-0000-000058000000}"/>
    <cellStyle name="Note 3 3 2 2 2 2" xfId="5667" xr:uid="{EC5FDCB9-7683-4CC2-89CC-70D8B51624F2}"/>
    <cellStyle name="Note 3 3 2 2 3" xfId="4223" xr:uid="{D4C96440-EB7D-41D3-B8F1-50242F010C91}"/>
    <cellStyle name="Note 3 3 2 3" xfId="1975" xr:uid="{00000000-0005-0000-0000-000058000000}"/>
    <cellStyle name="Note 3 3 2 3 2" xfId="4945" xr:uid="{76A9CF2E-B724-4C7A-A144-9761959E3977}"/>
    <cellStyle name="Note 3 3 2 4" xfId="3501" xr:uid="{69ED9B26-4AF9-4A94-A540-937DD90AD3AA}"/>
    <cellStyle name="Note 3 3 3" xfId="905" xr:uid="{00000000-0005-0000-0000-000058000000}"/>
    <cellStyle name="Note 3 3 3 2" xfId="2349" xr:uid="{00000000-0005-0000-0000-000058000000}"/>
    <cellStyle name="Note 3 3 3 2 2" xfId="5319" xr:uid="{65CCBA4B-DE7C-43F9-A725-8BD927F4A955}"/>
    <cellStyle name="Note 3 3 3 3" xfId="3875" xr:uid="{1B3127C1-B02E-4623-AD5B-3446A6102123}"/>
    <cellStyle name="Note 3 3 4" xfId="1627" xr:uid="{00000000-0005-0000-0000-000058000000}"/>
    <cellStyle name="Note 3 3 4 2" xfId="4597" xr:uid="{B96AA2E8-D969-4ACF-9BE7-704FFD45B18B}"/>
    <cellStyle name="Note 3 3 5" xfId="3153" xr:uid="{B3AE45B0-0AB6-47FE-B04F-D099E8A30025}"/>
    <cellStyle name="Note 3 4" xfId="299" xr:uid="{00000000-0005-0000-0000-000058000000}"/>
    <cellStyle name="Note 3 4 2" xfId="647" xr:uid="{00000000-0005-0000-0000-000058000000}"/>
    <cellStyle name="Note 3 4 2 2" xfId="1369" xr:uid="{00000000-0005-0000-0000-000058000000}"/>
    <cellStyle name="Note 3 4 2 2 2" xfId="2813" xr:uid="{00000000-0005-0000-0000-000058000000}"/>
    <cellStyle name="Note 3 4 2 2 2 2" xfId="5783" xr:uid="{1E668291-95EB-4219-9C41-FB3AED064716}"/>
    <cellStyle name="Note 3 4 2 2 3" xfId="4339" xr:uid="{21346C7F-955C-4057-9984-25A8674A13B6}"/>
    <cellStyle name="Note 3 4 2 3" xfId="2091" xr:uid="{00000000-0005-0000-0000-000058000000}"/>
    <cellStyle name="Note 3 4 2 3 2" xfId="5061" xr:uid="{F6B7B931-C536-49F5-84C1-F119FAC74FFD}"/>
    <cellStyle name="Note 3 4 2 4" xfId="3617" xr:uid="{D04CCD57-C3EB-4CF6-8109-18766C5912A4}"/>
    <cellStyle name="Note 3 4 3" xfId="1021" xr:uid="{00000000-0005-0000-0000-000058000000}"/>
    <cellStyle name="Note 3 4 3 2" xfId="2465" xr:uid="{00000000-0005-0000-0000-000058000000}"/>
    <cellStyle name="Note 3 4 3 2 2" xfId="5435" xr:uid="{1559F0F9-E61D-40C9-B6C4-E30122FF282A}"/>
    <cellStyle name="Note 3 4 3 3" xfId="3991" xr:uid="{BC5A3D39-BC78-4878-954B-6B1FC0324F30}"/>
    <cellStyle name="Note 3 4 4" xfId="1743" xr:uid="{00000000-0005-0000-0000-000058000000}"/>
    <cellStyle name="Note 3 4 4 2" xfId="4713" xr:uid="{3A5561A0-C9FE-46A5-88F9-FC9AB2946325}"/>
    <cellStyle name="Note 3 4 5" xfId="3269" xr:uid="{C2CEBF6A-95E7-42AF-8351-CA64740B4F29}"/>
    <cellStyle name="Note 3 5" xfId="415" xr:uid="{00000000-0005-0000-0000-000058000000}"/>
    <cellStyle name="Note 3 5 2" xfId="1137" xr:uid="{00000000-0005-0000-0000-000058000000}"/>
    <cellStyle name="Note 3 5 2 2" xfId="2581" xr:uid="{00000000-0005-0000-0000-000058000000}"/>
    <cellStyle name="Note 3 5 2 2 2" xfId="5551" xr:uid="{0290CFF9-0DE3-405A-A905-981FBC160CF5}"/>
    <cellStyle name="Note 3 5 2 3" xfId="4107" xr:uid="{880504B8-2BE3-4D49-9E31-653D769A337D}"/>
    <cellStyle name="Note 3 5 3" xfId="1859" xr:uid="{00000000-0005-0000-0000-000058000000}"/>
    <cellStyle name="Note 3 5 3 2" xfId="4829" xr:uid="{F0289C19-D747-439D-965D-1F9CC6CF08F4}"/>
    <cellStyle name="Note 3 5 4" xfId="3385" xr:uid="{52BD0267-A080-4D7A-8608-5FD4AB0E117C}"/>
    <cellStyle name="Note 3 6" xfId="789" xr:uid="{00000000-0005-0000-0000-000058000000}"/>
    <cellStyle name="Note 3 6 2" xfId="2233" xr:uid="{00000000-0005-0000-0000-000058000000}"/>
    <cellStyle name="Note 3 6 2 2" xfId="5203" xr:uid="{41B1D1F7-990F-4F4E-AC63-D7E44C9F9DD8}"/>
    <cellStyle name="Note 3 6 3" xfId="3759" xr:uid="{DBED03E5-F909-4C31-BFCF-90867972A22E}"/>
    <cellStyle name="Note 3 7" xfId="1511" xr:uid="{00000000-0005-0000-0000-000058000000}"/>
    <cellStyle name="Note 3 7 2" xfId="4481" xr:uid="{697361DC-DF05-40DB-92CC-A7D7B500790C}"/>
    <cellStyle name="Note 3 8" xfId="3037" xr:uid="{F499DD05-D50E-4D4C-A5BB-E2AE4CD80A6F}"/>
    <cellStyle name="Note 4" xfId="734" xr:uid="{00000000-0005-0000-0000-0000EF020000}"/>
    <cellStyle name="Note 4 2" xfId="1456" xr:uid="{00000000-0005-0000-0000-0000EF020000}"/>
    <cellStyle name="Note 4 2 2" xfId="2900" xr:uid="{00000000-0005-0000-0000-0000EF020000}"/>
    <cellStyle name="Note 4 2 2 2" xfId="5870" xr:uid="{FB132DC4-F44A-400A-B61F-F1EECF4CE8E6}"/>
    <cellStyle name="Note 4 2 3" xfId="4426" xr:uid="{0BC490BB-7199-4269-91AA-3D33C9BC080F}"/>
    <cellStyle name="Note 4 3" xfId="2178" xr:uid="{00000000-0005-0000-0000-0000EF020000}"/>
    <cellStyle name="Note 4 3 2" xfId="5148" xr:uid="{11AAF45E-709F-437F-BB9D-217EAE6B98E5}"/>
    <cellStyle name="Note 4 4" xfId="3704" xr:uid="{FA77AA70-2CCE-496C-84A2-F223BF491324}"/>
    <cellStyle name="Note 5" xfId="2958" xr:uid="{C8E82089-12AE-4B99-861C-9E6B9D210AAA}"/>
    <cellStyle name="Note 5 2" xfId="5928" xr:uid="{E0CFA836-865D-41AD-AC8F-C865DF9C2FCD}"/>
    <cellStyle name="Note 6" xfId="2979" xr:uid="{79224C48-ED8F-42AE-852F-5F594796F5FC}"/>
    <cellStyle name="Note 6 2" xfId="5949" xr:uid="{32171AB7-DA2E-462D-A5E4-1A923C7EDBEF}"/>
    <cellStyle name="Note 7" xfId="3005" xr:uid="{C0ACA5BD-1141-42A9-A5D1-7FFEF78C92E9}"/>
    <cellStyle name="Note 8" xfId="5972" xr:uid="{F70F08A8-1EE8-4007-BF75-D3793753762B}"/>
    <cellStyle name="Note 9" xfId="5993" xr:uid="{0FA6E7A0-D35E-491D-866B-1193DC8C8BE9}"/>
    <cellStyle name="Output" xfId="25" builtinId="21" customBuiltin="1"/>
    <cellStyle name="Percent" xfId="7" builtinId="5"/>
    <cellStyle name="Percent 2" xfId="13" xr:uid="{00000000-0005-0000-0000-00003B000000}"/>
    <cellStyle name="Percent 3" xfId="5971" xr:uid="{1B4A401F-E17C-4FB0-AF54-39A6578A374D}"/>
    <cellStyle name="Title" xfId="16" builtinId="15" customBuiltin="1"/>
    <cellStyle name="Total" xfId="31" builtinId="25" customBuiltin="1"/>
    <cellStyle name="Warning Text" xfId="29" builtinId="11" customBuiltin="1"/>
  </cellStyles>
  <dxfs count="0"/>
  <tableStyles count="0" defaultTableStyle="TableStyleMedium9" defaultPivotStyle="PivotStyleLight16"/>
  <colors>
    <mruColors>
      <color rgb="FFFFFF99"/>
      <color rgb="FFFFFFB7"/>
      <color rgb="FFFF5050"/>
      <color rgb="FFDCD8D4"/>
      <color rgb="FFC9CED3"/>
      <color rgb="FFD2D5CB"/>
      <color rgb="FFC8CDD4"/>
      <color rgb="FFD1D6CA"/>
      <color rgb="FFA4C16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25</xdr:col>
      <xdr:colOff>211667</xdr:colOff>
      <xdr:row>33</xdr:row>
      <xdr:rowOff>92761</xdr:rowOff>
    </xdr:to>
    <xdr:pic>
      <xdr:nvPicPr>
        <xdr:cNvPr id="4" name="Picture 3">
          <a:extLst>
            <a:ext uri="{FF2B5EF4-FFF2-40B4-BE49-F238E27FC236}">
              <a16:creationId xmlns:a16="http://schemas.microsoft.com/office/drawing/2014/main" id="{38B0DAFE-1748-4E2B-8158-01F7EB202C29}"/>
            </a:ext>
          </a:extLst>
        </xdr:cNvPr>
        <xdr:cNvPicPr>
          <a:picLocks noChangeAspect="1"/>
        </xdr:cNvPicPr>
      </xdr:nvPicPr>
      <xdr:blipFill>
        <a:blip xmlns:r="http://schemas.openxmlformats.org/officeDocument/2006/relationships" r:embed="rId1"/>
        <a:stretch>
          <a:fillRect/>
        </a:stretch>
      </xdr:blipFill>
      <xdr:spPr>
        <a:xfrm>
          <a:off x="0" y="1"/>
          <a:ext cx="15451667" cy="56807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22</xdr:col>
      <xdr:colOff>213360</xdr:colOff>
      <xdr:row>30</xdr:row>
      <xdr:rowOff>99496</xdr:rowOff>
    </xdr:to>
    <xdr:pic>
      <xdr:nvPicPr>
        <xdr:cNvPr id="3" name="Picture 2">
          <a:extLst>
            <a:ext uri="{FF2B5EF4-FFF2-40B4-BE49-F238E27FC236}">
              <a16:creationId xmlns:a16="http://schemas.microsoft.com/office/drawing/2014/main" id="{AD45C7DD-966C-4A4F-B888-49E314A70783}"/>
            </a:ext>
          </a:extLst>
        </xdr:cNvPr>
        <xdr:cNvPicPr>
          <a:picLocks noChangeAspect="1"/>
        </xdr:cNvPicPr>
      </xdr:nvPicPr>
      <xdr:blipFill>
        <a:blip xmlns:r="http://schemas.openxmlformats.org/officeDocument/2006/relationships" r:embed="rId1"/>
        <a:stretch>
          <a:fillRect/>
        </a:stretch>
      </xdr:blipFill>
      <xdr:spPr>
        <a:xfrm>
          <a:off x="1" y="0"/>
          <a:ext cx="13624559" cy="51286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CD8D4"/>
    <pageSetUpPr fitToPage="1"/>
  </sheetPr>
  <dimension ref="A1:Z43"/>
  <sheetViews>
    <sheetView showGridLines="0" tabSelected="1" topLeftCell="A2" zoomScale="78" zoomScaleNormal="78" workbookViewId="0">
      <selection activeCell="A2" sqref="A2:M2"/>
    </sheetView>
  </sheetViews>
  <sheetFormatPr defaultColWidth="10.33203125" defaultRowHeight="13.8" x14ac:dyDescent="0.25"/>
  <cols>
    <col min="1" max="1" width="1" style="159" customWidth="1"/>
    <col min="2" max="2" width="33.88671875" style="1" customWidth="1"/>
    <col min="3" max="3" width="0.88671875" style="5" customWidth="1"/>
    <col min="4" max="4" width="11.77734375" style="1" customWidth="1"/>
    <col min="5" max="5" width="12.88671875" style="1" bestFit="1" customWidth="1"/>
    <col min="6" max="6" width="0.88671875" style="5" customWidth="1"/>
    <col min="7" max="7" width="11.77734375" style="1" customWidth="1"/>
    <col min="8" max="8" width="12.5546875" style="1" customWidth="1"/>
    <col min="9" max="9" width="11.21875" style="1" customWidth="1"/>
    <col min="10" max="10" width="11.44140625" style="1" customWidth="1"/>
    <col min="11" max="11" width="10.6640625" style="1" customWidth="1"/>
    <col min="12" max="12" width="11.6640625" style="1" customWidth="1"/>
    <col min="13" max="13" width="13.21875" style="1" customWidth="1"/>
    <col min="14" max="14" width="15.6640625" style="1" bestFit="1" customWidth="1"/>
    <col min="15" max="15" width="0.88671875" style="5" customWidth="1"/>
    <col min="16" max="16" width="11.109375" style="1" bestFit="1" customWidth="1"/>
    <col min="17" max="17" width="13.5546875" style="1" customWidth="1"/>
    <col min="18" max="18" width="0.88671875" style="5" customWidth="1"/>
    <col min="19" max="19" width="11.33203125" style="1" customWidth="1"/>
    <col min="20" max="20" width="15" style="1" customWidth="1"/>
    <col min="21" max="21" width="2.33203125" style="1" customWidth="1"/>
    <col min="22" max="22" width="10.33203125" style="1"/>
    <col min="23" max="23" width="13.6640625" style="1" customWidth="1"/>
    <col min="24" max="24" width="2.21875" style="1" customWidth="1"/>
    <col min="25" max="25" width="10.33203125" style="1"/>
    <col min="26" max="26" width="12.6640625" style="1" customWidth="1"/>
    <col min="27" max="16384" width="10.33203125" style="1"/>
  </cols>
  <sheetData>
    <row r="1" spans="1:26" ht="19.2" hidden="1" customHeight="1" x14ac:dyDescent="0.25">
      <c r="B1" s="284"/>
      <c r="C1" s="284"/>
      <c r="D1" s="284"/>
      <c r="E1" s="284"/>
      <c r="F1" s="284"/>
      <c r="G1" s="284"/>
      <c r="H1" s="284"/>
      <c r="I1" s="284"/>
      <c r="J1" s="284"/>
      <c r="K1" s="284"/>
      <c r="L1" s="284"/>
      <c r="M1" s="284"/>
      <c r="N1" s="284"/>
      <c r="O1" s="284"/>
      <c r="P1" s="284"/>
      <c r="Q1" s="284"/>
      <c r="R1" s="284"/>
      <c r="S1" s="284"/>
      <c r="T1" s="284"/>
      <c r="U1" s="284"/>
      <c r="V1" s="284"/>
      <c r="W1" s="284"/>
      <c r="X1" s="284"/>
      <c r="Y1" s="284"/>
      <c r="Z1" s="284"/>
    </row>
    <row r="2" spans="1:26" s="72" customFormat="1" ht="17.399999999999999" x14ac:dyDescent="0.3">
      <c r="A2" s="377" t="s">
        <v>335</v>
      </c>
      <c r="B2" s="377"/>
      <c r="C2" s="377"/>
      <c r="D2" s="377"/>
      <c r="E2" s="377"/>
      <c r="F2" s="377"/>
      <c r="G2" s="377"/>
      <c r="H2" s="377"/>
      <c r="I2" s="377"/>
      <c r="J2" s="377"/>
      <c r="K2" s="377"/>
      <c r="L2" s="377"/>
      <c r="M2" s="377"/>
      <c r="N2" s="285" t="s">
        <v>320</v>
      </c>
      <c r="O2" s="284"/>
      <c r="P2" s="284"/>
      <c r="Q2" s="284"/>
      <c r="R2" s="284"/>
      <c r="S2" s="284"/>
      <c r="T2" s="284"/>
      <c r="U2" s="284"/>
      <c r="V2" s="284"/>
      <c r="W2" s="284"/>
      <c r="X2" s="284"/>
      <c r="Y2" s="284"/>
      <c r="Z2" s="284"/>
    </row>
    <row r="3" spans="1:26" s="72" customFormat="1" ht="16.5" customHeight="1" x14ac:dyDescent="0.25">
      <c r="A3" s="159"/>
      <c r="B3" s="1"/>
      <c r="C3" s="5"/>
      <c r="D3" s="1"/>
      <c r="E3" s="1"/>
      <c r="F3" s="5"/>
      <c r="G3" s="1"/>
      <c r="H3" s="1"/>
      <c r="I3" s="1"/>
      <c r="J3" s="1"/>
      <c r="K3" s="1"/>
      <c r="L3" s="1"/>
      <c r="M3" s="1"/>
      <c r="N3" s="1"/>
      <c r="O3" s="5"/>
      <c r="P3" s="1"/>
      <c r="Q3" s="1"/>
      <c r="R3" s="5"/>
      <c r="S3" s="1"/>
      <c r="T3" s="1"/>
      <c r="V3" s="391" t="s">
        <v>337</v>
      </c>
      <c r="W3" s="391"/>
      <c r="X3" s="342"/>
      <c r="Y3" s="391" t="s">
        <v>338</v>
      </c>
      <c r="Z3" s="391"/>
    </row>
    <row r="4" spans="1:26" s="72" customFormat="1" ht="32.25" customHeight="1" x14ac:dyDescent="0.25">
      <c r="A4" s="159"/>
      <c r="B4" s="74"/>
      <c r="C4" s="22"/>
      <c r="D4" s="380" t="s">
        <v>86</v>
      </c>
      <c r="E4" s="380"/>
      <c r="F4" s="22"/>
      <c r="G4" s="383" t="s">
        <v>10</v>
      </c>
      <c r="H4" s="384"/>
      <c r="I4" s="387" t="s">
        <v>10</v>
      </c>
      <c r="J4" s="388"/>
      <c r="K4" s="389" t="s">
        <v>10</v>
      </c>
      <c r="L4" s="388"/>
      <c r="M4" s="385" t="s">
        <v>10</v>
      </c>
      <c r="N4" s="386"/>
      <c r="O4" s="22"/>
      <c r="P4" s="380" t="s">
        <v>85</v>
      </c>
      <c r="Q4" s="380"/>
      <c r="R4" s="22"/>
      <c r="S4" s="369" t="s">
        <v>336</v>
      </c>
      <c r="T4" s="370"/>
      <c r="V4" s="392"/>
      <c r="W4" s="392"/>
      <c r="X4" s="342"/>
      <c r="Y4" s="392"/>
      <c r="Z4" s="392"/>
    </row>
    <row r="5" spans="1:26" s="8" customFormat="1" ht="13.8" customHeight="1" x14ac:dyDescent="0.25">
      <c r="A5" s="160"/>
      <c r="B5" s="75"/>
      <c r="C5" s="22"/>
      <c r="D5" s="380"/>
      <c r="E5" s="380"/>
      <c r="F5" s="22"/>
      <c r="G5" s="373" t="s">
        <v>82</v>
      </c>
      <c r="H5" s="374"/>
      <c r="I5" s="381" t="s">
        <v>83</v>
      </c>
      <c r="J5" s="382"/>
      <c r="K5" s="390" t="s">
        <v>84</v>
      </c>
      <c r="L5" s="382"/>
      <c r="M5" s="375" t="s">
        <v>79</v>
      </c>
      <c r="N5" s="376"/>
      <c r="O5" s="22"/>
      <c r="P5" s="380"/>
      <c r="Q5" s="380"/>
      <c r="R5" s="22"/>
      <c r="S5" s="371"/>
      <c r="T5" s="372"/>
      <c r="V5" s="393" t="s">
        <v>8</v>
      </c>
      <c r="W5" s="368" t="s">
        <v>78</v>
      </c>
      <c r="X5" s="5"/>
      <c r="Y5" s="368" t="s">
        <v>8</v>
      </c>
      <c r="Z5" s="379" t="s">
        <v>78</v>
      </c>
    </row>
    <row r="6" spans="1:26" s="7" customFormat="1" ht="30.6" customHeight="1" x14ac:dyDescent="0.25">
      <c r="A6" s="162">
        <v>40909</v>
      </c>
      <c r="B6" s="164" t="s">
        <v>0</v>
      </c>
      <c r="C6" s="90"/>
      <c r="D6" s="229" t="s">
        <v>9</v>
      </c>
      <c r="E6" s="229" t="s">
        <v>11</v>
      </c>
      <c r="F6" s="90"/>
      <c r="G6" s="91" t="s">
        <v>9</v>
      </c>
      <c r="H6" s="91" t="s">
        <v>11</v>
      </c>
      <c r="I6" s="92" t="s">
        <v>9</v>
      </c>
      <c r="J6" s="92" t="s">
        <v>11</v>
      </c>
      <c r="K6" s="91" t="s">
        <v>9</v>
      </c>
      <c r="L6" s="91" t="s">
        <v>11</v>
      </c>
      <c r="M6" s="229" t="s">
        <v>9</v>
      </c>
      <c r="N6" s="229" t="s">
        <v>11</v>
      </c>
      <c r="O6" s="90"/>
      <c r="P6" s="229" t="s">
        <v>9</v>
      </c>
      <c r="Q6" s="229" t="s">
        <v>11</v>
      </c>
      <c r="R6" s="90"/>
      <c r="S6" s="228" t="s">
        <v>8</v>
      </c>
      <c r="T6" s="228" t="s">
        <v>12</v>
      </c>
      <c r="V6" s="394"/>
      <c r="W6" s="368"/>
      <c r="X6" s="5"/>
      <c r="Y6" s="368"/>
      <c r="Z6" s="379"/>
    </row>
    <row r="7" spans="1:26" s="7" customFormat="1" ht="13.95" customHeight="1" x14ac:dyDescent="0.25">
      <c r="A7" s="162"/>
      <c r="B7" s="215">
        <v>2000</v>
      </c>
      <c r="C7" s="216"/>
      <c r="D7" s="217">
        <v>4</v>
      </c>
      <c r="E7" s="301">
        <v>11.85</v>
      </c>
      <c r="F7" s="216"/>
      <c r="G7" s="273">
        <v>2</v>
      </c>
      <c r="H7" s="273">
        <v>11.04</v>
      </c>
      <c r="I7" s="273">
        <v>0</v>
      </c>
      <c r="J7" s="273">
        <v>0</v>
      </c>
      <c r="K7" s="273">
        <v>0</v>
      </c>
      <c r="L7" s="273">
        <v>0</v>
      </c>
      <c r="M7" s="273">
        <f t="shared" ref="M7:M25" si="0">SUM(G7+I7+K7)</f>
        <v>2</v>
      </c>
      <c r="N7" s="273">
        <f t="shared" ref="N7:N25" si="1">SUM(H7+J7+L7)</f>
        <v>11.04</v>
      </c>
      <c r="O7" s="216"/>
      <c r="P7" s="217">
        <v>0</v>
      </c>
      <c r="Q7" s="217">
        <v>0</v>
      </c>
      <c r="R7" s="216"/>
      <c r="S7" s="272">
        <f t="shared" ref="S7:S15" si="2">SUM(D7+M7+P7)</f>
        <v>6</v>
      </c>
      <c r="T7" s="272">
        <f t="shared" ref="T7:T15" si="3">SUM(E7+N7+Q7)</f>
        <v>22.89</v>
      </c>
      <c r="U7" s="218"/>
      <c r="V7" s="364">
        <v>6</v>
      </c>
      <c r="W7" s="364">
        <v>22.89</v>
      </c>
      <c r="X7" s="219"/>
      <c r="Y7" s="288">
        <f t="shared" ref="Y7:Y24" si="4">S7-V7</f>
        <v>0</v>
      </c>
      <c r="Z7" s="289">
        <f t="shared" ref="Z7:Z24" si="5">T7-W7</f>
        <v>0</v>
      </c>
    </row>
    <row r="8" spans="1:26" s="7" customFormat="1" ht="13.95" customHeight="1" x14ac:dyDescent="0.25">
      <c r="A8" s="162"/>
      <c r="B8" s="215">
        <v>2001</v>
      </c>
      <c r="C8" s="216"/>
      <c r="D8" s="217">
        <v>2</v>
      </c>
      <c r="E8" s="301">
        <v>5.25</v>
      </c>
      <c r="F8" s="216"/>
      <c r="G8" s="273">
        <v>0</v>
      </c>
      <c r="H8" s="273">
        <v>0</v>
      </c>
      <c r="I8" s="273">
        <v>0</v>
      </c>
      <c r="J8" s="273">
        <v>0</v>
      </c>
      <c r="K8" s="273">
        <v>0</v>
      </c>
      <c r="L8" s="273">
        <v>0</v>
      </c>
      <c r="M8" s="273">
        <f t="shared" si="0"/>
        <v>0</v>
      </c>
      <c r="N8" s="273">
        <f t="shared" si="1"/>
        <v>0</v>
      </c>
      <c r="O8" s="216"/>
      <c r="P8" s="217">
        <v>0</v>
      </c>
      <c r="Q8" s="217">
        <v>0</v>
      </c>
      <c r="R8" s="216"/>
      <c r="S8" s="272">
        <f t="shared" si="2"/>
        <v>2</v>
      </c>
      <c r="T8" s="272">
        <f t="shared" si="3"/>
        <v>5.25</v>
      </c>
      <c r="U8" s="218"/>
      <c r="V8" s="364">
        <v>2</v>
      </c>
      <c r="W8" s="364">
        <v>5.25</v>
      </c>
      <c r="X8" s="219"/>
      <c r="Y8" s="288">
        <f t="shared" si="4"/>
        <v>0</v>
      </c>
      <c r="Z8" s="289">
        <f t="shared" si="5"/>
        <v>0</v>
      </c>
    </row>
    <row r="9" spans="1:26" s="7" customFormat="1" ht="13.95" customHeight="1" x14ac:dyDescent="0.25">
      <c r="A9" s="162"/>
      <c r="B9" s="215">
        <v>2002</v>
      </c>
      <c r="C9" s="216"/>
      <c r="D9" s="217">
        <v>25</v>
      </c>
      <c r="E9" s="301">
        <v>72.819999999999993</v>
      </c>
      <c r="F9" s="216"/>
      <c r="G9" s="273">
        <v>9</v>
      </c>
      <c r="H9" s="273">
        <v>324</v>
      </c>
      <c r="I9" s="273">
        <v>1</v>
      </c>
      <c r="J9" s="273">
        <v>262.14</v>
      </c>
      <c r="K9" s="273">
        <v>0</v>
      </c>
      <c r="L9" s="273">
        <v>0</v>
      </c>
      <c r="M9" s="273">
        <f t="shared" si="0"/>
        <v>10</v>
      </c>
      <c r="N9" s="273">
        <f t="shared" si="1"/>
        <v>586.14</v>
      </c>
      <c r="O9" s="216"/>
      <c r="P9" s="217">
        <v>0</v>
      </c>
      <c r="Q9" s="217">
        <v>0</v>
      </c>
      <c r="R9" s="216"/>
      <c r="S9" s="272">
        <f t="shared" si="2"/>
        <v>35</v>
      </c>
      <c r="T9" s="272">
        <f t="shared" si="3"/>
        <v>658.96</v>
      </c>
      <c r="U9" s="218"/>
      <c r="V9" s="364">
        <v>35</v>
      </c>
      <c r="W9" s="364">
        <v>658.96</v>
      </c>
      <c r="X9" s="219"/>
      <c r="Y9" s="288">
        <f t="shared" si="4"/>
        <v>0</v>
      </c>
      <c r="Z9" s="289">
        <f t="shared" si="5"/>
        <v>0</v>
      </c>
    </row>
    <row r="10" spans="1:26" s="7" customFormat="1" ht="13.95" customHeight="1" x14ac:dyDescent="0.25">
      <c r="A10" s="162"/>
      <c r="B10" s="247">
        <v>2003</v>
      </c>
      <c r="C10" s="248"/>
      <c r="D10" s="249">
        <v>64</v>
      </c>
      <c r="E10" s="302">
        <v>359.72199999999998</v>
      </c>
      <c r="F10" s="248"/>
      <c r="G10" s="273">
        <v>17</v>
      </c>
      <c r="H10" s="273">
        <v>281.89999999999998</v>
      </c>
      <c r="I10" s="273">
        <v>1</v>
      </c>
      <c r="J10" s="273">
        <v>479.8</v>
      </c>
      <c r="K10" s="273">
        <v>0</v>
      </c>
      <c r="L10" s="273">
        <v>0</v>
      </c>
      <c r="M10" s="273">
        <f t="shared" si="0"/>
        <v>18</v>
      </c>
      <c r="N10" s="273">
        <f t="shared" si="1"/>
        <v>761.7</v>
      </c>
      <c r="O10" s="216"/>
      <c r="P10" s="217">
        <v>0</v>
      </c>
      <c r="Q10" s="217">
        <v>0</v>
      </c>
      <c r="R10" s="216"/>
      <c r="S10" s="272">
        <f t="shared" si="2"/>
        <v>82</v>
      </c>
      <c r="T10" s="272">
        <f t="shared" si="3"/>
        <v>1121.422</v>
      </c>
      <c r="U10" s="218"/>
      <c r="V10" s="364">
        <v>82</v>
      </c>
      <c r="W10" s="364">
        <v>1121.422</v>
      </c>
      <c r="X10" s="219"/>
      <c r="Y10" s="288">
        <f t="shared" si="4"/>
        <v>0</v>
      </c>
      <c r="Z10" s="289">
        <f t="shared" si="5"/>
        <v>0</v>
      </c>
    </row>
    <row r="11" spans="1:26" s="7" customFormat="1" ht="13.95" customHeight="1" x14ac:dyDescent="0.25">
      <c r="A11" s="162"/>
      <c r="B11" s="215">
        <v>2004</v>
      </c>
      <c r="C11" s="216"/>
      <c r="D11" s="217">
        <v>250</v>
      </c>
      <c r="E11" s="301">
        <v>1510.6179999999999</v>
      </c>
      <c r="F11" s="216"/>
      <c r="G11" s="273">
        <v>42</v>
      </c>
      <c r="H11" s="273">
        <v>382.00599999999997</v>
      </c>
      <c r="I11" s="273">
        <v>2</v>
      </c>
      <c r="J11" s="273">
        <v>623.38499999999999</v>
      </c>
      <c r="K11" s="273">
        <v>0</v>
      </c>
      <c r="L11" s="273">
        <v>0</v>
      </c>
      <c r="M11" s="273">
        <f t="shared" si="0"/>
        <v>44</v>
      </c>
      <c r="N11" s="273">
        <f t="shared" si="1"/>
        <v>1005.391</v>
      </c>
      <c r="O11" s="216"/>
      <c r="P11" s="217">
        <v>0</v>
      </c>
      <c r="Q11" s="217">
        <v>0</v>
      </c>
      <c r="R11" s="216"/>
      <c r="S11" s="272">
        <f t="shared" si="2"/>
        <v>294</v>
      </c>
      <c r="T11" s="272">
        <f t="shared" si="3"/>
        <v>2516.009</v>
      </c>
      <c r="U11" s="218"/>
      <c r="V11" s="364">
        <v>294</v>
      </c>
      <c r="W11" s="364">
        <v>2516.009</v>
      </c>
      <c r="X11" s="219"/>
      <c r="Y11" s="288">
        <f t="shared" si="4"/>
        <v>0</v>
      </c>
      <c r="Z11" s="289">
        <f t="shared" si="5"/>
        <v>0</v>
      </c>
    </row>
    <row r="12" spans="1:26" s="250" customFormat="1" ht="13.95" customHeight="1" x14ac:dyDescent="0.25">
      <c r="A12" s="246"/>
      <c r="B12" s="247">
        <v>2005</v>
      </c>
      <c r="C12" s="248"/>
      <c r="D12" s="273">
        <v>625</v>
      </c>
      <c r="E12" s="302">
        <v>4621.4859999999999</v>
      </c>
      <c r="F12" s="248"/>
      <c r="G12" s="273">
        <v>78</v>
      </c>
      <c r="H12" s="273">
        <v>1029.883</v>
      </c>
      <c r="I12" s="273">
        <v>16</v>
      </c>
      <c r="J12" s="273">
        <v>3923.08</v>
      </c>
      <c r="K12" s="273">
        <v>0</v>
      </c>
      <c r="L12" s="273">
        <v>0</v>
      </c>
      <c r="M12" s="273">
        <f t="shared" si="0"/>
        <v>94</v>
      </c>
      <c r="N12" s="273">
        <f t="shared" si="1"/>
        <v>4952.9629999999997</v>
      </c>
      <c r="O12" s="248"/>
      <c r="P12" s="273">
        <v>0</v>
      </c>
      <c r="Q12" s="273">
        <v>0</v>
      </c>
      <c r="R12" s="248"/>
      <c r="S12" s="272">
        <f t="shared" si="2"/>
        <v>719</v>
      </c>
      <c r="T12" s="272">
        <f t="shared" si="3"/>
        <v>9574.4490000000005</v>
      </c>
      <c r="U12" s="44"/>
      <c r="V12" s="364">
        <v>719</v>
      </c>
      <c r="W12" s="364">
        <v>9574.4490000000005</v>
      </c>
      <c r="X12" s="219"/>
      <c r="Y12" s="290">
        <f t="shared" si="4"/>
        <v>0</v>
      </c>
      <c r="Z12" s="291">
        <f t="shared" si="5"/>
        <v>0</v>
      </c>
    </row>
    <row r="13" spans="1:26" s="7" customFormat="1" ht="13.95" customHeight="1" x14ac:dyDescent="0.25">
      <c r="A13" s="162"/>
      <c r="B13" s="247">
        <v>2006</v>
      </c>
      <c r="C13" s="248"/>
      <c r="D13" s="273">
        <v>739</v>
      </c>
      <c r="E13" s="302">
        <v>5276.7539999999999</v>
      </c>
      <c r="F13" s="248"/>
      <c r="G13" s="273">
        <v>105</v>
      </c>
      <c r="H13" s="273">
        <v>1881.529</v>
      </c>
      <c r="I13" s="273">
        <v>36</v>
      </c>
      <c r="J13" s="273">
        <v>11097.32</v>
      </c>
      <c r="K13" s="273">
        <v>0</v>
      </c>
      <c r="L13" s="273">
        <v>0</v>
      </c>
      <c r="M13" s="273">
        <f t="shared" si="0"/>
        <v>141</v>
      </c>
      <c r="N13" s="273">
        <f t="shared" si="1"/>
        <v>12978.849</v>
      </c>
      <c r="O13" s="248"/>
      <c r="P13" s="273">
        <v>0</v>
      </c>
      <c r="Q13" s="273">
        <v>0</v>
      </c>
      <c r="R13" s="216"/>
      <c r="S13" s="272">
        <f t="shared" si="2"/>
        <v>880</v>
      </c>
      <c r="T13" s="272">
        <f t="shared" si="3"/>
        <v>18255.602999999999</v>
      </c>
      <c r="U13" s="218"/>
      <c r="V13" s="364">
        <v>881</v>
      </c>
      <c r="W13" s="364">
        <v>18262.003000000001</v>
      </c>
      <c r="X13" s="219"/>
      <c r="Y13" s="288">
        <f t="shared" si="4"/>
        <v>-1</v>
      </c>
      <c r="Z13" s="289">
        <f t="shared" si="5"/>
        <v>-6.4000000000014552</v>
      </c>
    </row>
    <row r="14" spans="1:26" s="7" customFormat="1" ht="13.95" customHeight="1" x14ac:dyDescent="0.25">
      <c r="A14" s="162"/>
      <c r="B14" s="215">
        <v>2007</v>
      </c>
      <c r="C14" s="216"/>
      <c r="D14" s="217">
        <v>522</v>
      </c>
      <c r="E14" s="301">
        <v>3787.471</v>
      </c>
      <c r="F14" s="216"/>
      <c r="G14" s="273">
        <v>94</v>
      </c>
      <c r="H14" s="273">
        <v>2113.4609999999998</v>
      </c>
      <c r="I14" s="273">
        <v>26</v>
      </c>
      <c r="J14" s="273">
        <v>8352.9079999999994</v>
      </c>
      <c r="K14" s="273">
        <v>0</v>
      </c>
      <c r="L14" s="273">
        <v>0</v>
      </c>
      <c r="M14" s="273">
        <f t="shared" si="0"/>
        <v>120</v>
      </c>
      <c r="N14" s="273">
        <f t="shared" si="1"/>
        <v>10466.368999999999</v>
      </c>
      <c r="O14" s="216"/>
      <c r="P14" s="217">
        <v>0</v>
      </c>
      <c r="Q14" s="217">
        <v>0</v>
      </c>
      <c r="R14" s="216"/>
      <c r="S14" s="272">
        <f t="shared" si="2"/>
        <v>642</v>
      </c>
      <c r="T14" s="272">
        <f t="shared" si="3"/>
        <v>14253.839999999998</v>
      </c>
      <c r="U14" s="218"/>
      <c r="V14" s="364">
        <v>642</v>
      </c>
      <c r="W14" s="364">
        <v>14253.839999999998</v>
      </c>
      <c r="X14" s="219"/>
      <c r="Y14" s="288">
        <f t="shared" si="4"/>
        <v>0</v>
      </c>
      <c r="Z14" s="289">
        <f t="shared" si="5"/>
        <v>0</v>
      </c>
    </row>
    <row r="15" spans="1:26" s="7" customFormat="1" ht="13.95" customHeight="1" x14ac:dyDescent="0.25">
      <c r="A15" s="162"/>
      <c r="B15" s="215">
        <v>2008</v>
      </c>
      <c r="C15" s="216"/>
      <c r="D15" s="217">
        <v>654</v>
      </c>
      <c r="E15" s="301">
        <v>4949.7650000000003</v>
      </c>
      <c r="F15" s="216"/>
      <c r="G15" s="273">
        <v>170</v>
      </c>
      <c r="H15" s="273">
        <v>3874.1970000000001</v>
      </c>
      <c r="I15" s="273">
        <v>44</v>
      </c>
      <c r="J15" s="273">
        <v>13247.054</v>
      </c>
      <c r="K15" s="273">
        <v>4</v>
      </c>
      <c r="L15" s="273">
        <v>6134.26</v>
      </c>
      <c r="M15" s="273">
        <f t="shared" si="0"/>
        <v>218</v>
      </c>
      <c r="N15" s="273">
        <f t="shared" si="1"/>
        <v>23255.510999999999</v>
      </c>
      <c r="O15" s="216"/>
      <c r="P15" s="217">
        <v>0</v>
      </c>
      <c r="Q15" s="217">
        <v>0</v>
      </c>
      <c r="R15" s="216"/>
      <c r="S15" s="272">
        <f t="shared" si="2"/>
        <v>872</v>
      </c>
      <c r="T15" s="272">
        <f t="shared" si="3"/>
        <v>28205.275999999998</v>
      </c>
      <c r="U15" s="218"/>
      <c r="V15" s="364">
        <v>872</v>
      </c>
      <c r="W15" s="364">
        <v>28205.275999999998</v>
      </c>
      <c r="X15" s="219"/>
      <c r="Y15" s="288">
        <f t="shared" si="4"/>
        <v>0</v>
      </c>
      <c r="Z15" s="289">
        <f t="shared" si="5"/>
        <v>0</v>
      </c>
    </row>
    <row r="16" spans="1:26" s="250" customFormat="1" ht="13.95" customHeight="1" x14ac:dyDescent="0.25">
      <c r="A16" s="246"/>
      <c r="B16" s="247">
        <v>2009</v>
      </c>
      <c r="C16" s="248"/>
      <c r="D16" s="249">
        <v>1057</v>
      </c>
      <c r="E16" s="302">
        <v>8007.9340000000002</v>
      </c>
      <c r="F16" s="248"/>
      <c r="G16" s="273">
        <v>242</v>
      </c>
      <c r="H16" s="273">
        <v>6797.9930000000004</v>
      </c>
      <c r="I16" s="273">
        <v>88</v>
      </c>
      <c r="J16" s="273">
        <v>24235.758000000002</v>
      </c>
      <c r="K16" s="273">
        <v>8</v>
      </c>
      <c r="L16" s="273">
        <v>14085.91</v>
      </c>
      <c r="M16" s="273">
        <f t="shared" si="0"/>
        <v>338</v>
      </c>
      <c r="N16" s="273">
        <f t="shared" si="1"/>
        <v>45119.661000000007</v>
      </c>
      <c r="O16" s="248"/>
      <c r="P16" s="249">
        <v>5</v>
      </c>
      <c r="Q16" s="249">
        <v>3370.56</v>
      </c>
      <c r="R16" s="248"/>
      <c r="S16" s="272">
        <f t="shared" ref="S16:S25" si="6">SUM(D16+M16+P16)</f>
        <v>1400</v>
      </c>
      <c r="T16" s="272">
        <f t="shared" ref="T16:T25" si="7">SUM(E16+N16+Q16)</f>
        <v>56498.155000000006</v>
      </c>
      <c r="U16" s="44"/>
      <c r="V16" s="364">
        <v>1400</v>
      </c>
      <c r="W16" s="364">
        <v>56498.155000000006</v>
      </c>
      <c r="X16" s="219"/>
      <c r="Y16" s="290">
        <f t="shared" si="4"/>
        <v>0</v>
      </c>
      <c r="Z16" s="291">
        <f t="shared" si="5"/>
        <v>0</v>
      </c>
    </row>
    <row r="17" spans="1:26" s="7" customFormat="1" ht="13.95" customHeight="1" x14ac:dyDescent="0.25">
      <c r="A17" s="162"/>
      <c r="B17" s="215">
        <v>2010</v>
      </c>
      <c r="C17" s="216"/>
      <c r="D17" s="217">
        <v>2134</v>
      </c>
      <c r="E17" s="301">
        <v>16470.593000000001</v>
      </c>
      <c r="F17" s="216"/>
      <c r="G17" s="273">
        <v>379</v>
      </c>
      <c r="H17" s="273">
        <v>12718.866</v>
      </c>
      <c r="I17" s="273">
        <v>154</v>
      </c>
      <c r="J17" s="273">
        <v>45624.902000000002</v>
      </c>
      <c r="K17" s="273">
        <v>12</v>
      </c>
      <c r="L17" s="273">
        <v>20986.6</v>
      </c>
      <c r="M17" s="273">
        <f t="shared" si="0"/>
        <v>545</v>
      </c>
      <c r="N17" s="273">
        <f t="shared" si="1"/>
        <v>79330.368000000002</v>
      </c>
      <c r="O17" s="216"/>
      <c r="P17" s="217">
        <v>19</v>
      </c>
      <c r="Q17" s="217">
        <v>25187.34</v>
      </c>
      <c r="R17" s="216"/>
      <c r="S17" s="272">
        <f t="shared" si="6"/>
        <v>2698</v>
      </c>
      <c r="T17" s="272">
        <f t="shared" si="7"/>
        <v>120988.30100000001</v>
      </c>
      <c r="U17" s="218"/>
      <c r="V17" s="364">
        <v>2697</v>
      </c>
      <c r="W17" s="364">
        <v>120979.201</v>
      </c>
      <c r="X17" s="219"/>
      <c r="Y17" s="288">
        <f t="shared" si="4"/>
        <v>1</v>
      </c>
      <c r="Z17" s="289">
        <f t="shared" si="5"/>
        <v>9.1000000000058208</v>
      </c>
    </row>
    <row r="18" spans="1:26" s="7" customFormat="1" ht="13.95" customHeight="1" x14ac:dyDescent="0.25">
      <c r="A18" s="162"/>
      <c r="B18" s="247">
        <v>2011</v>
      </c>
      <c r="C18" s="248"/>
      <c r="D18" s="273">
        <v>5095</v>
      </c>
      <c r="E18" s="302">
        <v>40506.629999999997</v>
      </c>
      <c r="F18" s="248"/>
      <c r="G18" s="273">
        <v>827</v>
      </c>
      <c r="H18" s="273">
        <v>26589.861000000001</v>
      </c>
      <c r="I18" s="273">
        <v>442</v>
      </c>
      <c r="J18" s="273">
        <v>135561.99</v>
      </c>
      <c r="K18" s="273">
        <v>50</v>
      </c>
      <c r="L18" s="273">
        <v>106495.59299999999</v>
      </c>
      <c r="M18" s="273">
        <f t="shared" si="0"/>
        <v>1319</v>
      </c>
      <c r="N18" s="273">
        <f t="shared" si="1"/>
        <v>268647.44400000002</v>
      </c>
      <c r="O18" s="248"/>
      <c r="P18" s="273">
        <v>51</v>
      </c>
      <c r="Q18" s="273">
        <v>137618.951</v>
      </c>
      <c r="R18" s="248"/>
      <c r="S18" s="272">
        <f t="shared" si="6"/>
        <v>6465</v>
      </c>
      <c r="T18" s="272">
        <f t="shared" si="7"/>
        <v>446773.02500000002</v>
      </c>
      <c r="U18" s="44"/>
      <c r="V18" s="364">
        <v>6467</v>
      </c>
      <c r="W18" s="364">
        <v>446792.91500000004</v>
      </c>
      <c r="X18" s="219"/>
      <c r="Y18" s="290">
        <f t="shared" si="4"/>
        <v>-2</v>
      </c>
      <c r="Z18" s="291">
        <f t="shared" si="5"/>
        <v>-19.89000000001397</v>
      </c>
    </row>
    <row r="19" spans="1:26" s="7" customFormat="1" ht="13.95" customHeight="1" x14ac:dyDescent="0.25">
      <c r="A19" s="162">
        <v>41640</v>
      </c>
      <c r="B19" s="215">
        <v>2012</v>
      </c>
      <c r="C19" s="216"/>
      <c r="D19" s="271">
        <v>5287</v>
      </c>
      <c r="E19" s="301">
        <v>42078.336000000003</v>
      </c>
      <c r="F19" s="270"/>
      <c r="G19" s="273">
        <v>639</v>
      </c>
      <c r="H19" s="273">
        <v>22885.776999999998</v>
      </c>
      <c r="I19" s="273">
        <v>425</v>
      </c>
      <c r="J19" s="273">
        <v>123615.47199999999</v>
      </c>
      <c r="K19" s="273">
        <v>47</v>
      </c>
      <c r="L19" s="273">
        <v>87882.441000000006</v>
      </c>
      <c r="M19" s="273">
        <f t="shared" si="0"/>
        <v>1111</v>
      </c>
      <c r="N19" s="273">
        <f t="shared" si="1"/>
        <v>234383.69</v>
      </c>
      <c r="O19" s="270"/>
      <c r="P19" s="271">
        <v>23</v>
      </c>
      <c r="Q19" s="271">
        <v>56793.803999999996</v>
      </c>
      <c r="R19" s="216"/>
      <c r="S19" s="272">
        <f t="shared" si="6"/>
        <v>6421</v>
      </c>
      <c r="T19" s="272">
        <f t="shared" si="7"/>
        <v>333255.83</v>
      </c>
      <c r="U19" s="218"/>
      <c r="V19" s="364">
        <v>6421</v>
      </c>
      <c r="W19" s="364">
        <v>333255.83</v>
      </c>
      <c r="X19" s="219"/>
      <c r="Y19" s="288">
        <f t="shared" si="4"/>
        <v>0</v>
      </c>
      <c r="Z19" s="289">
        <f t="shared" si="5"/>
        <v>0</v>
      </c>
    </row>
    <row r="20" spans="1:26" s="21" customFormat="1" ht="14.4" customHeight="1" x14ac:dyDescent="0.3">
      <c r="A20" s="161"/>
      <c r="B20" s="215">
        <v>2013</v>
      </c>
      <c r="C20" s="216"/>
      <c r="D20" s="271">
        <v>5946</v>
      </c>
      <c r="E20" s="301">
        <v>46545.186000000002</v>
      </c>
      <c r="F20" s="270"/>
      <c r="G20" s="273">
        <v>281</v>
      </c>
      <c r="H20" s="273">
        <v>11453.664000000001</v>
      </c>
      <c r="I20" s="273">
        <v>233</v>
      </c>
      <c r="J20" s="273">
        <v>74992.531000000003</v>
      </c>
      <c r="K20" s="273">
        <v>26</v>
      </c>
      <c r="L20" s="273">
        <v>64412.160000000003</v>
      </c>
      <c r="M20" s="273">
        <f t="shared" si="0"/>
        <v>540</v>
      </c>
      <c r="N20" s="273">
        <f t="shared" si="1"/>
        <v>150858.35500000001</v>
      </c>
      <c r="O20" s="270"/>
      <c r="P20" s="271">
        <v>18</v>
      </c>
      <c r="Q20" s="271">
        <v>23162.1</v>
      </c>
      <c r="R20" s="216"/>
      <c r="S20" s="272">
        <f t="shared" si="6"/>
        <v>6504</v>
      </c>
      <c r="T20" s="272">
        <f t="shared" si="7"/>
        <v>220565.64100000003</v>
      </c>
      <c r="U20" s="220"/>
      <c r="V20" s="364">
        <v>6505</v>
      </c>
      <c r="W20" s="364">
        <v>220569.07100000003</v>
      </c>
      <c r="X20" s="219"/>
      <c r="Y20" s="288">
        <f t="shared" si="4"/>
        <v>-1</v>
      </c>
      <c r="Z20" s="289">
        <f t="shared" si="5"/>
        <v>-3.4299999999930151</v>
      </c>
    </row>
    <row r="21" spans="1:26" s="21" customFormat="1" ht="14.4" x14ac:dyDescent="0.3">
      <c r="A21" s="161"/>
      <c r="B21" s="215">
        <v>2014</v>
      </c>
      <c r="C21" s="216"/>
      <c r="D21" s="271">
        <v>6823</v>
      </c>
      <c r="E21" s="301">
        <v>54715.224000000002</v>
      </c>
      <c r="F21" s="270"/>
      <c r="G21" s="273">
        <v>117</v>
      </c>
      <c r="H21" s="273">
        <v>4343.174</v>
      </c>
      <c r="I21" s="273">
        <v>104</v>
      </c>
      <c r="J21" s="273">
        <v>36123.718000000001</v>
      </c>
      <c r="K21" s="273">
        <v>10</v>
      </c>
      <c r="L21" s="273">
        <v>45163.02</v>
      </c>
      <c r="M21" s="273">
        <f t="shared" si="0"/>
        <v>231</v>
      </c>
      <c r="N21" s="273">
        <f t="shared" si="1"/>
        <v>85629.911999999997</v>
      </c>
      <c r="O21" s="270"/>
      <c r="P21" s="271">
        <v>8</v>
      </c>
      <c r="Q21" s="271">
        <v>63370.64</v>
      </c>
      <c r="R21" s="216"/>
      <c r="S21" s="272">
        <f t="shared" si="6"/>
        <v>7062</v>
      </c>
      <c r="T21" s="272">
        <f t="shared" si="7"/>
        <v>203715.77600000001</v>
      </c>
      <c r="U21" s="220"/>
      <c r="V21" s="364">
        <v>7062</v>
      </c>
      <c r="W21" s="364">
        <v>203715.77600000001</v>
      </c>
      <c r="X21" s="219"/>
      <c r="Y21" s="288">
        <f t="shared" si="4"/>
        <v>0</v>
      </c>
      <c r="Z21" s="289">
        <f t="shared" si="5"/>
        <v>0</v>
      </c>
    </row>
    <row r="22" spans="1:26" s="7" customFormat="1" x14ac:dyDescent="0.25">
      <c r="A22" s="162">
        <v>42005</v>
      </c>
      <c r="B22" s="215">
        <v>2015</v>
      </c>
      <c r="C22" s="237"/>
      <c r="D22" s="268">
        <v>12882</v>
      </c>
      <c r="E22" s="303">
        <v>101878.81</v>
      </c>
      <c r="F22" s="237"/>
      <c r="G22" s="275">
        <v>110</v>
      </c>
      <c r="H22" s="274">
        <v>3689.21</v>
      </c>
      <c r="I22" s="275">
        <v>86</v>
      </c>
      <c r="J22" s="274">
        <v>27254.1</v>
      </c>
      <c r="K22" s="275">
        <v>7</v>
      </c>
      <c r="L22" s="274">
        <v>21629.63</v>
      </c>
      <c r="M22" s="273">
        <f t="shared" si="0"/>
        <v>203</v>
      </c>
      <c r="N22" s="273">
        <f t="shared" si="1"/>
        <v>52572.94</v>
      </c>
      <c r="O22" s="237"/>
      <c r="P22" s="275">
        <v>8</v>
      </c>
      <c r="Q22" s="274">
        <v>41683.64</v>
      </c>
      <c r="R22" s="237"/>
      <c r="S22" s="269">
        <f t="shared" si="6"/>
        <v>13093</v>
      </c>
      <c r="T22" s="269">
        <f t="shared" si="7"/>
        <v>196135.39</v>
      </c>
      <c r="U22" s="218"/>
      <c r="V22" s="365">
        <v>13093</v>
      </c>
      <c r="W22" s="365">
        <v>196135.39</v>
      </c>
      <c r="X22" s="219"/>
      <c r="Y22" s="288">
        <f t="shared" si="4"/>
        <v>0</v>
      </c>
      <c r="Z22" s="289">
        <f t="shared" si="5"/>
        <v>0</v>
      </c>
    </row>
    <row r="23" spans="1:26" s="7" customFormat="1" x14ac:dyDescent="0.25">
      <c r="A23" s="162">
        <v>42370</v>
      </c>
      <c r="B23" s="215">
        <v>2016</v>
      </c>
      <c r="C23" s="237"/>
      <c r="D23" s="268">
        <v>21906</v>
      </c>
      <c r="E23" s="303">
        <v>180220.32</v>
      </c>
      <c r="F23" s="237"/>
      <c r="G23" s="275">
        <v>211</v>
      </c>
      <c r="H23" s="274">
        <v>6519.27</v>
      </c>
      <c r="I23" s="275">
        <v>123</v>
      </c>
      <c r="J23" s="274">
        <v>42752.5</v>
      </c>
      <c r="K23" s="275">
        <v>18</v>
      </c>
      <c r="L23" s="274">
        <v>42479.69</v>
      </c>
      <c r="M23" s="273">
        <f t="shared" si="0"/>
        <v>352</v>
      </c>
      <c r="N23" s="273">
        <f t="shared" si="1"/>
        <v>91751.46</v>
      </c>
      <c r="O23" s="237"/>
      <c r="P23" s="275">
        <v>22</v>
      </c>
      <c r="Q23" s="274">
        <v>136223.31</v>
      </c>
      <c r="R23" s="237"/>
      <c r="S23" s="272">
        <f t="shared" si="6"/>
        <v>22280</v>
      </c>
      <c r="T23" s="272">
        <f t="shared" si="7"/>
        <v>408195.09</v>
      </c>
      <c r="U23" s="218"/>
      <c r="V23" s="364">
        <v>22277</v>
      </c>
      <c r="W23" s="364">
        <v>408175.4</v>
      </c>
      <c r="X23" s="219"/>
      <c r="Y23" s="288">
        <f t="shared" si="4"/>
        <v>3</v>
      </c>
      <c r="Z23" s="289">
        <f t="shared" si="5"/>
        <v>19.690000000002328</v>
      </c>
    </row>
    <row r="24" spans="1:26" s="7" customFormat="1" x14ac:dyDescent="0.25">
      <c r="A24" s="162">
        <v>42736</v>
      </c>
      <c r="B24" s="215">
        <v>2017</v>
      </c>
      <c r="C24" s="237"/>
      <c r="D24" s="268">
        <v>18551</v>
      </c>
      <c r="E24" s="303">
        <v>158950.66500000001</v>
      </c>
      <c r="F24" s="237"/>
      <c r="G24" s="275">
        <v>281</v>
      </c>
      <c r="H24" s="274">
        <v>9701.2000000000007</v>
      </c>
      <c r="I24" s="275">
        <v>174</v>
      </c>
      <c r="J24" s="274">
        <v>65123.59</v>
      </c>
      <c r="K24" s="275">
        <v>22</v>
      </c>
      <c r="L24" s="274">
        <v>57718.49</v>
      </c>
      <c r="M24" s="273">
        <f t="shared" si="0"/>
        <v>477</v>
      </c>
      <c r="N24" s="273">
        <f t="shared" si="1"/>
        <v>132543.28</v>
      </c>
      <c r="O24" s="237"/>
      <c r="P24" s="275">
        <v>8</v>
      </c>
      <c r="Q24" s="274">
        <v>60129.63</v>
      </c>
      <c r="R24" s="237"/>
      <c r="S24" s="272">
        <f t="shared" si="6"/>
        <v>19036</v>
      </c>
      <c r="T24" s="272">
        <f t="shared" si="7"/>
        <v>351623.57500000001</v>
      </c>
      <c r="U24" s="218"/>
      <c r="V24" s="364">
        <v>19031</v>
      </c>
      <c r="W24" s="364">
        <v>351539.51500000001</v>
      </c>
      <c r="X24" s="219"/>
      <c r="Y24" s="288">
        <f t="shared" si="4"/>
        <v>5</v>
      </c>
      <c r="Z24" s="289">
        <f t="shared" si="5"/>
        <v>84.059999999997672</v>
      </c>
    </row>
    <row r="25" spans="1:26" s="7" customFormat="1" x14ac:dyDescent="0.25">
      <c r="A25" s="162">
        <v>42736</v>
      </c>
      <c r="B25" s="215">
        <v>2018</v>
      </c>
      <c r="C25" s="237"/>
      <c r="D25" s="268">
        <v>17187</v>
      </c>
      <c r="E25" s="303">
        <v>149497.20000000001</v>
      </c>
      <c r="F25" s="237"/>
      <c r="G25" s="275">
        <v>331</v>
      </c>
      <c r="H25" s="274">
        <v>10937.73</v>
      </c>
      <c r="I25" s="275">
        <v>203</v>
      </c>
      <c r="J25" s="274">
        <v>70258.75</v>
      </c>
      <c r="K25" s="275">
        <v>26</v>
      </c>
      <c r="L25" s="274">
        <v>56308.67</v>
      </c>
      <c r="M25" s="273">
        <f t="shared" si="0"/>
        <v>560</v>
      </c>
      <c r="N25" s="273">
        <f t="shared" si="1"/>
        <v>137505.15</v>
      </c>
      <c r="O25" s="237"/>
      <c r="P25" s="275">
        <v>4</v>
      </c>
      <c r="Q25" s="274">
        <v>43687.12</v>
      </c>
      <c r="R25" s="237"/>
      <c r="S25" s="272">
        <f t="shared" si="6"/>
        <v>17751</v>
      </c>
      <c r="T25" s="272">
        <f t="shared" si="7"/>
        <v>330689.46999999997</v>
      </c>
      <c r="U25" s="218"/>
      <c r="V25" s="364">
        <v>17744</v>
      </c>
      <c r="W25" s="364">
        <v>330619.26</v>
      </c>
      <c r="X25" s="219"/>
      <c r="Y25" s="288">
        <f t="shared" ref="Y25" si="8">S25-V25</f>
        <v>7</v>
      </c>
      <c r="Z25" s="289">
        <f t="shared" ref="Z25" si="9">T25-W25</f>
        <v>70.209999999962747</v>
      </c>
    </row>
    <row r="26" spans="1:26" s="7" customFormat="1" x14ac:dyDescent="0.25">
      <c r="A26" s="162">
        <v>42736</v>
      </c>
      <c r="B26" s="215">
        <v>2019</v>
      </c>
      <c r="C26" s="237"/>
      <c r="D26" s="268">
        <v>15824</v>
      </c>
      <c r="E26" s="303">
        <v>143872.09</v>
      </c>
      <c r="F26" s="237"/>
      <c r="G26" s="275">
        <v>333</v>
      </c>
      <c r="H26" s="303">
        <v>11256.89</v>
      </c>
      <c r="I26" s="275">
        <v>212</v>
      </c>
      <c r="J26" s="303">
        <v>79210.33</v>
      </c>
      <c r="K26" s="275">
        <v>39</v>
      </c>
      <c r="L26" s="303">
        <v>134678.51</v>
      </c>
      <c r="M26" s="273">
        <f t="shared" ref="M26" si="10">SUM(G26+I26+K26)</f>
        <v>584</v>
      </c>
      <c r="N26" s="273">
        <f t="shared" ref="N26" si="11">SUM(H26+J26+L26)</f>
        <v>225145.73</v>
      </c>
      <c r="O26" s="237"/>
      <c r="P26" s="275">
        <v>7</v>
      </c>
      <c r="Q26" s="303">
        <v>77950.13</v>
      </c>
      <c r="R26" s="237"/>
      <c r="S26" s="272">
        <f t="shared" ref="S26" si="12">SUM(D26+M26+P26)</f>
        <v>16415</v>
      </c>
      <c r="T26" s="272">
        <f t="shared" ref="T26" si="13">SUM(E26+N26+Q26)</f>
        <v>446967.95</v>
      </c>
      <c r="U26" s="218"/>
      <c r="V26" s="364">
        <v>15984</v>
      </c>
      <c r="W26" s="364">
        <v>442969.74</v>
      </c>
      <c r="X26" s="219"/>
      <c r="Y26" s="288">
        <f t="shared" ref="Y26" si="14">S26-V26</f>
        <v>431</v>
      </c>
      <c r="Z26" s="289">
        <f t="shared" ref="Z26" si="15">T26-W26</f>
        <v>3998.210000000021</v>
      </c>
    </row>
    <row r="27" spans="1:26" s="7" customFormat="1" x14ac:dyDescent="0.25">
      <c r="A27" s="162">
        <v>42736</v>
      </c>
      <c r="B27" s="215">
        <v>2020</v>
      </c>
      <c r="C27" s="237"/>
      <c r="D27" s="268">
        <v>2883</v>
      </c>
      <c r="E27" s="303">
        <v>26058.06</v>
      </c>
      <c r="F27" s="237"/>
      <c r="G27" s="275">
        <v>56</v>
      </c>
      <c r="H27" s="303">
        <v>1541.62</v>
      </c>
      <c r="I27" s="275">
        <v>19</v>
      </c>
      <c r="J27" s="303">
        <v>4808.93</v>
      </c>
      <c r="K27" s="275">
        <v>2</v>
      </c>
      <c r="L27" s="303">
        <v>2993.48</v>
      </c>
      <c r="M27" s="273">
        <f t="shared" ref="M27" si="16">SUM(G27+I27+K27)</f>
        <v>77</v>
      </c>
      <c r="N27" s="273">
        <f t="shared" ref="N27" si="17">SUM(H27+J27+L27)</f>
        <v>9344.0300000000007</v>
      </c>
      <c r="O27" s="237"/>
      <c r="P27" s="275">
        <v>3</v>
      </c>
      <c r="Q27" s="303">
        <v>24990.41</v>
      </c>
      <c r="R27" s="237"/>
      <c r="S27" s="272">
        <f t="shared" ref="S27" si="18">SUM(D27+M27+P27)</f>
        <v>2963</v>
      </c>
      <c r="T27" s="272">
        <f t="shared" ref="T27" si="19">SUM(E27+N27+Q27)</f>
        <v>60392.5</v>
      </c>
      <c r="U27" s="218"/>
      <c r="V27" s="363">
        <v>996</v>
      </c>
      <c r="W27" s="363">
        <v>30637.11</v>
      </c>
      <c r="X27" s="219"/>
      <c r="Y27" s="288">
        <f t="shared" ref="Y27" si="20">S27-V27</f>
        <v>1967</v>
      </c>
      <c r="Z27" s="289">
        <f t="shared" ref="Z27" si="21">T27-W27</f>
        <v>29755.39</v>
      </c>
    </row>
    <row r="28" spans="1:26" ht="4.8" customHeight="1" x14ac:dyDescent="0.3">
      <c r="B28" s="221"/>
      <c r="C28" s="221"/>
      <c r="D28" s="221"/>
      <c r="E28" s="304"/>
      <c r="F28" s="221"/>
      <c r="G28" s="221"/>
      <c r="H28" s="221"/>
      <c r="I28" s="221"/>
      <c r="J28" s="221"/>
      <c r="K28" s="221"/>
      <c r="L28" s="221"/>
      <c r="M28" s="221"/>
      <c r="N28" s="305"/>
      <c r="O28" s="222"/>
      <c r="P28" s="222"/>
      <c r="Q28" s="222"/>
      <c r="R28" s="222"/>
      <c r="S28" s="222"/>
      <c r="T28" s="230"/>
      <c r="U28" s="223"/>
      <c r="V28" s="287"/>
      <c r="W28" s="287"/>
      <c r="X28" s="223"/>
      <c r="Y28" s="287"/>
      <c r="Z28" s="287"/>
    </row>
    <row r="29" spans="1:26" s="4" customFormat="1" ht="14.4" customHeight="1" x14ac:dyDescent="0.25">
      <c r="A29" s="163"/>
      <c r="B29" s="236" t="s">
        <v>1</v>
      </c>
      <c r="C29" s="233"/>
      <c r="D29" s="234">
        <f>SUM(D7:D27)</f>
        <v>118460</v>
      </c>
      <c r="E29" s="300">
        <f>SUM(E7:E27)</f>
        <v>989396.7840000001</v>
      </c>
      <c r="F29" s="233"/>
      <c r="G29" s="235">
        <f t="shared" ref="G29:N29" si="22">SUM(G7:G27)</f>
        <v>4324</v>
      </c>
      <c r="H29" s="235">
        <f t="shared" si="22"/>
        <v>138333.27100000001</v>
      </c>
      <c r="I29" s="235">
        <f t="shared" si="22"/>
        <v>2389</v>
      </c>
      <c r="J29" s="235">
        <f t="shared" si="22"/>
        <v>767548.25800000003</v>
      </c>
      <c r="K29" s="235">
        <f t="shared" si="22"/>
        <v>271</v>
      </c>
      <c r="L29" s="235">
        <f t="shared" si="22"/>
        <v>660968.45400000003</v>
      </c>
      <c r="M29" s="234">
        <f t="shared" si="22"/>
        <v>6984</v>
      </c>
      <c r="N29" s="300">
        <f t="shared" si="22"/>
        <v>1566849.983</v>
      </c>
      <c r="O29" s="233"/>
      <c r="P29" s="300">
        <f>SUM(P7:P27)</f>
        <v>176</v>
      </c>
      <c r="Q29" s="300">
        <f>SUM(Q7:Q27)</f>
        <v>694167.63500000001</v>
      </c>
      <c r="R29" s="233"/>
      <c r="S29" s="232">
        <f>SUM(S7:S27)</f>
        <v>125620</v>
      </c>
      <c r="T29" s="232">
        <f>SUM(T7:T27)</f>
        <v>3250414.4020000007</v>
      </c>
      <c r="U29" s="222"/>
      <c r="V29" s="366">
        <f>SUM(V7:V27)</f>
        <v>123210</v>
      </c>
      <c r="W29" s="367">
        <f>SUM(W7:W27)</f>
        <v>3216507.4619999998</v>
      </c>
      <c r="X29" s="219"/>
      <c r="Y29" s="231">
        <f>SUM(Y7:Y27)</f>
        <v>2410</v>
      </c>
      <c r="Z29" s="318">
        <f>SUM(Z7:Z27)</f>
        <v>33906.939999999981</v>
      </c>
    </row>
    <row r="30" spans="1:26" x14ac:dyDescent="0.25">
      <c r="B30" s="213"/>
      <c r="C30" s="214"/>
      <c r="D30" s="213"/>
      <c r="E30" s="282"/>
      <c r="F30" s="214"/>
      <c r="G30" s="213"/>
      <c r="H30" s="213"/>
      <c r="I30" s="213"/>
      <c r="J30" s="213"/>
      <c r="K30" s="213"/>
      <c r="L30" s="213"/>
      <c r="M30" s="213"/>
      <c r="N30" s="213"/>
      <c r="O30" s="214"/>
      <c r="P30" s="213"/>
      <c r="Q30" s="213"/>
      <c r="R30" s="214"/>
      <c r="S30" s="213"/>
      <c r="T30" s="213"/>
    </row>
    <row r="31" spans="1:26" x14ac:dyDescent="0.25">
      <c r="B31" s="344"/>
      <c r="C31" s="343"/>
      <c r="D31" s="378"/>
      <c r="E31" s="378"/>
      <c r="F31" s="378"/>
      <c r="G31" s="378"/>
      <c r="H31" s="378"/>
      <c r="I31" s="378"/>
      <c r="J31" s="378"/>
      <c r="K31" s="378"/>
      <c r="L31" s="378"/>
      <c r="M31" s="378"/>
      <c r="N31" s="378"/>
      <c r="O31" s="378"/>
      <c r="P31" s="378"/>
      <c r="Q31" s="378"/>
      <c r="R31" s="378"/>
      <c r="S31" s="378"/>
      <c r="T31" s="378"/>
      <c r="U31" s="378"/>
      <c r="V31" s="378"/>
      <c r="W31" s="345"/>
      <c r="X31" s="345"/>
      <c r="Y31" s="345"/>
      <c r="Z31" s="345"/>
    </row>
    <row r="33" spans="1:20" x14ac:dyDescent="0.25">
      <c r="C33" s="1"/>
      <c r="E33" s="5"/>
      <c r="F33" s="1"/>
      <c r="H33" s="5"/>
      <c r="O33" s="1"/>
      <c r="R33" s="1"/>
      <c r="T33" s="309"/>
    </row>
    <row r="34" spans="1:20" x14ac:dyDescent="0.25">
      <c r="C34" s="1"/>
      <c r="E34" s="5"/>
      <c r="F34" s="1"/>
      <c r="H34" s="5"/>
      <c r="O34" s="1"/>
      <c r="R34" s="1"/>
    </row>
    <row r="35" spans="1:20" x14ac:dyDescent="0.25">
      <c r="C35" s="1"/>
      <c r="E35" s="5"/>
      <c r="F35" s="1"/>
      <c r="H35" s="5"/>
      <c r="J35" s="309"/>
      <c r="O35" s="1"/>
      <c r="R35" s="1"/>
    </row>
    <row r="36" spans="1:20" x14ac:dyDescent="0.25">
      <c r="C36" s="1"/>
      <c r="E36" s="5"/>
      <c r="F36" s="1"/>
      <c r="H36" s="5"/>
      <c r="J36" s="309"/>
      <c r="O36" s="1"/>
      <c r="R36" s="1"/>
    </row>
    <row r="37" spans="1:20" x14ac:dyDescent="0.25">
      <c r="C37" s="1"/>
      <c r="E37" s="5"/>
      <c r="F37" s="1"/>
      <c r="H37" s="5"/>
      <c r="J37" s="309"/>
      <c r="O37" s="1"/>
      <c r="R37" s="1"/>
    </row>
    <row r="38" spans="1:20" x14ac:dyDescent="0.25">
      <c r="C38" s="1"/>
      <c r="E38" s="5"/>
      <c r="F38" s="1"/>
      <c r="H38" s="5"/>
      <c r="O38" s="1"/>
      <c r="R38" s="1"/>
    </row>
    <row r="39" spans="1:20" x14ac:dyDescent="0.25">
      <c r="C39" s="1"/>
      <c r="E39" s="5"/>
      <c r="F39" s="1"/>
      <c r="H39" s="5"/>
      <c r="O39" s="1"/>
      <c r="R39" s="1"/>
    </row>
    <row r="40" spans="1:20" x14ac:dyDescent="0.25">
      <c r="C40" s="1"/>
      <c r="E40" s="5"/>
      <c r="F40" s="1"/>
      <c r="H40" s="5"/>
      <c r="O40" s="1"/>
      <c r="R40" s="1"/>
    </row>
    <row r="41" spans="1:20" s="323" customFormat="1" x14ac:dyDescent="0.25">
      <c r="A41" s="159"/>
      <c r="E41" s="5"/>
      <c r="H41" s="5"/>
    </row>
    <row r="42" spans="1:20" s="323" customFormat="1" x14ac:dyDescent="0.25">
      <c r="A42" s="159"/>
      <c r="E42" s="5"/>
      <c r="H42" s="5"/>
    </row>
    <row r="43" spans="1:20" x14ac:dyDescent="0.25">
      <c r="C43" s="1"/>
      <c r="E43" s="5"/>
      <c r="F43" s="1"/>
      <c r="H43" s="5"/>
      <c r="O43" s="1"/>
      <c r="R43" s="1"/>
    </row>
  </sheetData>
  <mergeCells count="19">
    <mergeCell ref="Y5:Y6"/>
    <mergeCell ref="D31:V31"/>
    <mergeCell ref="Z5:Z6"/>
    <mergeCell ref="P4:Q5"/>
    <mergeCell ref="I5:J5"/>
    <mergeCell ref="D4:E5"/>
    <mergeCell ref="G4:H4"/>
    <mergeCell ref="M4:N4"/>
    <mergeCell ref="I4:J4"/>
    <mergeCell ref="K4:L4"/>
    <mergeCell ref="K5:L5"/>
    <mergeCell ref="V3:W4"/>
    <mergeCell ref="Y3:Z4"/>
    <mergeCell ref="V5:V6"/>
    <mergeCell ref="W5:W6"/>
    <mergeCell ref="S4:T5"/>
    <mergeCell ref="G5:H5"/>
    <mergeCell ref="M5:N5"/>
    <mergeCell ref="A2:M2"/>
  </mergeCells>
  <printOptions horizontalCentered="1"/>
  <pageMargins left="0.25" right="0.25" top="1.5" bottom="0.75" header="0.3" footer="0.3"/>
  <pageSetup scale="50" fitToHeight="0"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CD8D4"/>
    <pageSetUpPr fitToPage="1"/>
  </sheetPr>
  <dimension ref="A1"/>
  <sheetViews>
    <sheetView showGridLines="0" zoomScale="90" zoomScaleNormal="90" workbookViewId="0">
      <selection activeCell="Y36" sqref="Y36"/>
    </sheetView>
  </sheetViews>
  <sheetFormatPr defaultRowHeight="13.2" x14ac:dyDescent="0.25"/>
  <sheetData/>
  <printOptions horizontalCentered="1" verticalCentered="1"/>
  <pageMargins left="0.25" right="0.25" top="0.75" bottom="0.75" header="0.3" footer="0.3"/>
  <pageSetup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676B-5E03-497A-973C-AA5E3F7FD8AC}">
  <sheetPr>
    <tabColor rgb="FFDCD8D4"/>
  </sheetPr>
  <dimension ref="A1:V67"/>
  <sheetViews>
    <sheetView workbookViewId="0">
      <selection activeCell="F14" sqref="F14"/>
    </sheetView>
  </sheetViews>
  <sheetFormatPr defaultRowHeight="13.2" x14ac:dyDescent="0.25"/>
  <cols>
    <col min="1" max="1" width="18" style="351" bestFit="1" customWidth="1"/>
    <col min="2" max="2" width="17.44140625" style="351" bestFit="1" customWidth="1"/>
    <col min="3" max="3" width="13.44140625" style="351" customWidth="1"/>
    <col min="4" max="4" width="16.6640625" style="351" bestFit="1" customWidth="1"/>
    <col min="5" max="5" width="23.44140625" style="351" customWidth="1"/>
    <col min="6" max="6" width="27.44140625" style="351" customWidth="1"/>
    <col min="7" max="7" width="20.109375" style="351" bestFit="1" customWidth="1"/>
    <col min="8" max="8" width="13.44140625" style="262" bestFit="1" customWidth="1"/>
    <col min="9" max="9" width="14.6640625" style="351" bestFit="1" customWidth="1"/>
    <col min="10" max="10" width="21.109375" style="263" customWidth="1"/>
    <col min="11" max="11" width="17.33203125" style="351" customWidth="1"/>
    <col min="12" max="12" width="11" style="351" customWidth="1"/>
    <col min="13" max="13" width="13.33203125" style="351" customWidth="1"/>
    <col min="14" max="14" width="15" style="351" customWidth="1"/>
    <col min="15" max="15" width="12.5546875" style="351" customWidth="1"/>
    <col min="16" max="16" width="10.109375" style="351" customWidth="1"/>
    <col min="17" max="17" width="14" style="351" customWidth="1"/>
    <col min="18" max="18" width="11.21875" style="351" customWidth="1"/>
    <col min="19" max="19" width="20.5546875" style="351" bestFit="1" customWidth="1"/>
    <col min="20" max="20" width="19.33203125" style="351" bestFit="1" customWidth="1"/>
    <col min="21" max="21" width="12.21875" style="263" customWidth="1"/>
    <col min="22" max="22" width="11" style="263" customWidth="1"/>
    <col min="23" max="16384" width="8.88671875" style="351"/>
  </cols>
  <sheetData>
    <row r="1" spans="1:22" s="256" customFormat="1" ht="21" x14ac:dyDescent="0.4">
      <c r="A1" s="256" t="s">
        <v>309</v>
      </c>
      <c r="H1" s="257"/>
      <c r="J1" s="258"/>
      <c r="U1" s="258"/>
      <c r="V1" s="258"/>
    </row>
    <row r="2" spans="1:22" s="259" customFormat="1" ht="14.4" x14ac:dyDescent="0.3">
      <c r="A2" s="259" t="s">
        <v>310</v>
      </c>
      <c r="H2" s="260"/>
      <c r="J2" s="261"/>
      <c r="U2" s="261"/>
      <c r="V2" s="261"/>
    </row>
    <row r="3" spans="1:22" x14ac:dyDescent="0.25">
      <c r="A3" s="351" t="s">
        <v>311</v>
      </c>
    </row>
    <row r="4" spans="1:22" x14ac:dyDescent="0.25">
      <c r="A4" s="351" t="s">
        <v>312</v>
      </c>
    </row>
    <row r="6" spans="1:22" s="259" customFormat="1" ht="28.8" x14ac:dyDescent="0.3">
      <c r="A6" s="259" t="s">
        <v>165</v>
      </c>
      <c r="B6" s="259" t="s">
        <v>103</v>
      </c>
      <c r="C6" s="259" t="s">
        <v>166</v>
      </c>
      <c r="D6" s="259" t="s">
        <v>167</v>
      </c>
      <c r="E6" s="259" t="s">
        <v>168</v>
      </c>
      <c r="F6" s="259" t="s">
        <v>313</v>
      </c>
      <c r="G6" s="259" t="s">
        <v>169</v>
      </c>
      <c r="H6" s="260" t="s">
        <v>314</v>
      </c>
      <c r="I6" s="259" t="s">
        <v>44</v>
      </c>
      <c r="J6" s="264" t="s">
        <v>170</v>
      </c>
      <c r="K6" s="265" t="s">
        <v>171</v>
      </c>
      <c r="L6" s="265" t="s">
        <v>76</v>
      </c>
      <c r="M6" s="265" t="s">
        <v>172</v>
      </c>
      <c r="N6" s="265" t="s">
        <v>173</v>
      </c>
      <c r="O6" s="265" t="s">
        <v>102</v>
      </c>
      <c r="P6" s="265" t="s">
        <v>174</v>
      </c>
      <c r="Q6" s="265" t="s">
        <v>175</v>
      </c>
      <c r="R6" s="265" t="s">
        <v>176</v>
      </c>
      <c r="S6" s="265" t="s">
        <v>177</v>
      </c>
      <c r="T6" s="265" t="s">
        <v>178</v>
      </c>
      <c r="U6" s="264" t="s">
        <v>179</v>
      </c>
      <c r="V6" s="264" t="s">
        <v>180</v>
      </c>
    </row>
    <row r="7" spans="1:22" x14ac:dyDescent="0.25">
      <c r="B7" s="351" t="s">
        <v>104</v>
      </c>
      <c r="C7" s="351" t="s">
        <v>181</v>
      </c>
      <c r="D7" s="351" t="s">
        <v>182</v>
      </c>
      <c r="E7" s="351" t="s">
        <v>183</v>
      </c>
      <c r="G7" s="351" t="s">
        <v>184</v>
      </c>
      <c r="H7" s="262">
        <v>8530</v>
      </c>
      <c r="I7" s="351">
        <v>4</v>
      </c>
      <c r="J7" s="263">
        <v>37242</v>
      </c>
      <c r="K7" s="351">
        <v>1.49</v>
      </c>
      <c r="L7" s="351" t="s">
        <v>5</v>
      </c>
      <c r="M7" s="351" t="s">
        <v>183</v>
      </c>
      <c r="N7" s="351" t="s">
        <v>185</v>
      </c>
      <c r="R7" s="351" t="s">
        <v>183</v>
      </c>
      <c r="S7" s="351" t="s">
        <v>186</v>
      </c>
      <c r="T7" s="351" t="s">
        <v>13</v>
      </c>
      <c r="U7" s="263">
        <v>37077</v>
      </c>
      <c r="V7" s="263">
        <v>37242</v>
      </c>
    </row>
    <row r="8" spans="1:22" x14ac:dyDescent="0.25">
      <c r="B8" s="351" t="s">
        <v>105</v>
      </c>
      <c r="C8" s="351" t="s">
        <v>181</v>
      </c>
      <c r="D8" s="351" t="s">
        <v>187</v>
      </c>
      <c r="E8" s="351" t="s">
        <v>183</v>
      </c>
      <c r="G8" s="351" t="s">
        <v>188</v>
      </c>
      <c r="H8" s="262">
        <v>7704</v>
      </c>
      <c r="I8" s="351">
        <v>17</v>
      </c>
      <c r="J8" s="263">
        <v>37257</v>
      </c>
      <c r="K8" s="351">
        <v>2.2599999999999998</v>
      </c>
      <c r="L8" s="351" t="s">
        <v>5</v>
      </c>
      <c r="M8" s="351" t="s">
        <v>183</v>
      </c>
      <c r="N8" s="351" t="s">
        <v>185</v>
      </c>
      <c r="R8" s="351" t="s">
        <v>183</v>
      </c>
      <c r="S8" s="351" t="s">
        <v>186</v>
      </c>
      <c r="T8" s="351" t="s">
        <v>13</v>
      </c>
      <c r="U8" s="263">
        <v>37081</v>
      </c>
      <c r="V8" s="263">
        <v>37242</v>
      </c>
    </row>
    <row r="9" spans="1:22" x14ac:dyDescent="0.25">
      <c r="B9" s="351" t="s">
        <v>106</v>
      </c>
      <c r="C9" s="351" t="s">
        <v>181</v>
      </c>
      <c r="D9" s="351" t="s">
        <v>189</v>
      </c>
      <c r="E9" s="351" t="s">
        <v>183</v>
      </c>
      <c r="G9" s="351" t="s">
        <v>190</v>
      </c>
      <c r="H9" s="262">
        <v>7838</v>
      </c>
      <c r="I9" s="351">
        <v>2</v>
      </c>
      <c r="J9" s="263">
        <v>37242</v>
      </c>
      <c r="K9" s="351">
        <v>3.76</v>
      </c>
      <c r="L9" s="351" t="s">
        <v>5</v>
      </c>
      <c r="M9" s="351" t="s">
        <v>183</v>
      </c>
      <c r="N9" s="351" t="s">
        <v>185</v>
      </c>
      <c r="R9" s="351" t="s">
        <v>183</v>
      </c>
      <c r="S9" s="351" t="s">
        <v>186</v>
      </c>
      <c r="T9" s="351" t="s">
        <v>13</v>
      </c>
      <c r="U9" s="263">
        <v>37067</v>
      </c>
      <c r="V9" s="263">
        <v>37242</v>
      </c>
    </row>
    <row r="10" spans="1:22" x14ac:dyDescent="0.25">
      <c r="B10" s="351" t="s">
        <v>107</v>
      </c>
      <c r="C10" s="351" t="s">
        <v>181</v>
      </c>
      <c r="D10" s="351" t="s">
        <v>191</v>
      </c>
      <c r="E10" s="351" t="s">
        <v>183</v>
      </c>
      <c r="G10" s="351" t="s">
        <v>192</v>
      </c>
      <c r="H10" s="262">
        <v>8230</v>
      </c>
      <c r="I10" s="351">
        <v>21</v>
      </c>
      <c r="J10" s="263">
        <v>37267</v>
      </c>
      <c r="K10" s="351">
        <v>0.26</v>
      </c>
      <c r="L10" s="351" t="s">
        <v>5</v>
      </c>
      <c r="M10" s="351" t="s">
        <v>183</v>
      </c>
      <c r="N10" s="351" t="s">
        <v>185</v>
      </c>
      <c r="R10" s="351" t="s">
        <v>183</v>
      </c>
      <c r="S10" s="351" t="s">
        <v>193</v>
      </c>
      <c r="T10" s="351" t="s">
        <v>13</v>
      </c>
      <c r="U10" s="263">
        <v>37216</v>
      </c>
      <c r="V10" s="263">
        <v>37267</v>
      </c>
    </row>
    <row r="11" spans="1:22" x14ac:dyDescent="0.25">
      <c r="B11" s="351" t="s">
        <v>108</v>
      </c>
      <c r="C11" s="351" t="s">
        <v>181</v>
      </c>
      <c r="D11" s="351" t="s">
        <v>194</v>
      </c>
      <c r="E11" s="351" t="s">
        <v>183</v>
      </c>
      <c r="G11" s="351" t="s">
        <v>195</v>
      </c>
      <c r="H11" s="262">
        <v>8551</v>
      </c>
      <c r="I11" s="351">
        <v>4</v>
      </c>
      <c r="J11" s="263">
        <v>37288</v>
      </c>
      <c r="K11" s="351">
        <v>3.72</v>
      </c>
      <c r="L11" s="351" t="s">
        <v>5</v>
      </c>
      <c r="M11" s="351" t="s">
        <v>183</v>
      </c>
      <c r="N11" s="351" t="s">
        <v>185</v>
      </c>
      <c r="R11" s="351" t="s">
        <v>183</v>
      </c>
      <c r="S11" s="351" t="s">
        <v>186</v>
      </c>
      <c r="T11" s="351" t="s">
        <v>13</v>
      </c>
      <c r="U11" s="263">
        <v>37083</v>
      </c>
      <c r="V11" s="263">
        <v>37320</v>
      </c>
    </row>
    <row r="12" spans="1:22" x14ac:dyDescent="0.25">
      <c r="B12" s="351" t="s">
        <v>109</v>
      </c>
      <c r="C12" s="351" t="s">
        <v>181</v>
      </c>
      <c r="D12" s="351" t="s">
        <v>196</v>
      </c>
      <c r="E12" s="351" t="s">
        <v>183</v>
      </c>
      <c r="G12" s="351" t="s">
        <v>197</v>
      </c>
      <c r="H12" s="262">
        <v>7039</v>
      </c>
      <c r="I12" s="351">
        <v>9</v>
      </c>
      <c r="J12" s="263">
        <v>37314</v>
      </c>
      <c r="K12" s="351">
        <v>2.2599999999999998</v>
      </c>
      <c r="L12" s="351" t="s">
        <v>5</v>
      </c>
      <c r="M12" s="351" t="s">
        <v>183</v>
      </c>
      <c r="N12" s="351" t="s">
        <v>185</v>
      </c>
      <c r="R12" s="351" t="s">
        <v>183</v>
      </c>
      <c r="S12" s="351" t="s">
        <v>198</v>
      </c>
      <c r="T12" s="351" t="s">
        <v>13</v>
      </c>
      <c r="U12" s="263">
        <v>37085</v>
      </c>
      <c r="V12" s="263">
        <v>37329</v>
      </c>
    </row>
    <row r="13" spans="1:22" x14ac:dyDescent="0.25">
      <c r="B13" s="351" t="s">
        <v>110</v>
      </c>
      <c r="C13" s="351" t="s">
        <v>181</v>
      </c>
      <c r="D13" s="351" t="s">
        <v>199</v>
      </c>
      <c r="E13" s="351" t="s">
        <v>183</v>
      </c>
      <c r="G13" s="351" t="s">
        <v>200</v>
      </c>
      <c r="H13" s="262">
        <v>8060</v>
      </c>
      <c r="I13" s="351">
        <v>13</v>
      </c>
      <c r="J13" s="263">
        <v>37336</v>
      </c>
      <c r="K13" s="351">
        <v>1.9</v>
      </c>
      <c r="L13" s="351" t="s">
        <v>5</v>
      </c>
      <c r="M13" s="351" t="s">
        <v>183</v>
      </c>
      <c r="N13" s="351" t="s">
        <v>185</v>
      </c>
      <c r="R13" s="351" t="s">
        <v>183</v>
      </c>
      <c r="S13" s="351" t="s">
        <v>198</v>
      </c>
      <c r="T13" s="351" t="s">
        <v>13</v>
      </c>
      <c r="U13" s="263">
        <v>37109</v>
      </c>
      <c r="V13" s="263">
        <v>37336</v>
      </c>
    </row>
    <row r="14" spans="1:22" x14ac:dyDescent="0.25">
      <c r="B14" s="351" t="s">
        <v>111</v>
      </c>
      <c r="C14" s="351" t="s">
        <v>181</v>
      </c>
      <c r="D14" s="351" t="s">
        <v>201</v>
      </c>
      <c r="E14" s="351" t="s">
        <v>183</v>
      </c>
      <c r="G14" s="351" t="s">
        <v>202</v>
      </c>
      <c r="H14" s="262">
        <v>8501</v>
      </c>
      <c r="I14" s="351">
        <v>17</v>
      </c>
      <c r="J14" s="263">
        <v>37280</v>
      </c>
      <c r="K14" s="351">
        <v>2.69</v>
      </c>
      <c r="L14" s="351" t="s">
        <v>5</v>
      </c>
      <c r="M14" s="351" t="s">
        <v>183</v>
      </c>
      <c r="N14" s="351" t="s">
        <v>185</v>
      </c>
      <c r="R14" s="351" t="s">
        <v>183</v>
      </c>
      <c r="S14" s="351" t="s">
        <v>198</v>
      </c>
      <c r="T14" s="351" t="s">
        <v>13</v>
      </c>
      <c r="U14" s="263">
        <v>37162</v>
      </c>
      <c r="V14" s="263">
        <v>37357</v>
      </c>
    </row>
    <row r="15" spans="1:22" x14ac:dyDescent="0.25">
      <c r="B15" s="351" t="s">
        <v>112</v>
      </c>
      <c r="C15" s="351" t="s">
        <v>181</v>
      </c>
      <c r="D15" s="351" t="s">
        <v>183</v>
      </c>
      <c r="E15" s="351" t="s">
        <v>203</v>
      </c>
      <c r="G15" s="351" t="s">
        <v>204</v>
      </c>
      <c r="H15" s="262">
        <v>7430</v>
      </c>
      <c r="I15" s="351">
        <v>7</v>
      </c>
      <c r="J15" s="263">
        <v>37361</v>
      </c>
      <c r="K15" s="351">
        <v>2</v>
      </c>
      <c r="L15" s="351" t="s">
        <v>99</v>
      </c>
      <c r="M15" s="351" t="s">
        <v>183</v>
      </c>
      <c r="N15" s="351" t="s">
        <v>185</v>
      </c>
      <c r="R15" s="351" t="s">
        <v>183</v>
      </c>
      <c r="S15" s="351" t="s">
        <v>205</v>
      </c>
      <c r="T15" s="351" t="s">
        <v>13</v>
      </c>
      <c r="U15" s="263">
        <v>37280</v>
      </c>
      <c r="V15" s="263">
        <v>37361</v>
      </c>
    </row>
    <row r="16" spans="1:22" x14ac:dyDescent="0.25">
      <c r="B16" s="351" t="s">
        <v>113</v>
      </c>
      <c r="C16" s="351" t="s">
        <v>181</v>
      </c>
      <c r="D16" s="351" t="s">
        <v>206</v>
      </c>
      <c r="E16" s="351" t="s">
        <v>183</v>
      </c>
      <c r="G16" s="351" t="s">
        <v>207</v>
      </c>
      <c r="H16" s="262">
        <v>7627</v>
      </c>
      <c r="I16" s="351">
        <v>7</v>
      </c>
      <c r="J16" s="263">
        <v>37361</v>
      </c>
      <c r="K16" s="351">
        <v>2.2599999999999998</v>
      </c>
      <c r="L16" s="351" t="s">
        <v>5</v>
      </c>
      <c r="M16" s="351" t="s">
        <v>183</v>
      </c>
      <c r="N16" s="351" t="s">
        <v>185</v>
      </c>
      <c r="R16" s="351" t="s">
        <v>183</v>
      </c>
      <c r="S16" s="351" t="s">
        <v>205</v>
      </c>
      <c r="T16" s="351" t="s">
        <v>13</v>
      </c>
      <c r="U16" s="263">
        <v>37152</v>
      </c>
      <c r="V16" s="263">
        <v>37361</v>
      </c>
    </row>
    <row r="17" spans="2:22" x14ac:dyDescent="0.25">
      <c r="B17" s="351" t="s">
        <v>114</v>
      </c>
      <c r="C17" s="351" t="s">
        <v>181</v>
      </c>
      <c r="D17" s="351" t="s">
        <v>183</v>
      </c>
      <c r="E17" s="351" t="s">
        <v>208</v>
      </c>
      <c r="G17" s="351" t="s">
        <v>209</v>
      </c>
      <c r="H17" s="262">
        <v>7043</v>
      </c>
      <c r="I17" s="351">
        <v>9</v>
      </c>
      <c r="J17" s="263">
        <v>37382</v>
      </c>
      <c r="K17" s="351">
        <v>2</v>
      </c>
      <c r="L17" s="351" t="s">
        <v>99</v>
      </c>
      <c r="M17" s="351" t="s">
        <v>183</v>
      </c>
      <c r="N17" s="351" t="s">
        <v>185</v>
      </c>
      <c r="R17" s="351" t="s">
        <v>183</v>
      </c>
      <c r="S17" s="351" t="s">
        <v>198</v>
      </c>
      <c r="T17" s="351" t="s">
        <v>13</v>
      </c>
      <c r="U17" s="263">
        <v>37379</v>
      </c>
      <c r="V17" s="263">
        <v>37382</v>
      </c>
    </row>
    <row r="18" spans="2:22" x14ac:dyDescent="0.25">
      <c r="B18" s="351" t="s">
        <v>115</v>
      </c>
      <c r="C18" s="351" t="s">
        <v>181</v>
      </c>
      <c r="D18" s="351" t="s">
        <v>211</v>
      </c>
      <c r="E18" s="351" t="s">
        <v>183</v>
      </c>
      <c r="G18" s="351" t="s">
        <v>212</v>
      </c>
      <c r="H18" s="262">
        <v>8008</v>
      </c>
      <c r="I18" s="351">
        <v>18</v>
      </c>
      <c r="J18" s="263">
        <v>37377</v>
      </c>
      <c r="K18" s="351">
        <v>2.71</v>
      </c>
      <c r="L18" s="351" t="s">
        <v>5</v>
      </c>
      <c r="M18" s="351" t="s">
        <v>183</v>
      </c>
      <c r="N18" s="351" t="s">
        <v>185</v>
      </c>
      <c r="R18" s="351" t="s">
        <v>183</v>
      </c>
      <c r="S18" s="351" t="s">
        <v>193</v>
      </c>
      <c r="T18" s="351" t="s">
        <v>13</v>
      </c>
      <c r="U18" s="263">
        <v>37298</v>
      </c>
      <c r="V18" s="263">
        <v>37420</v>
      </c>
    </row>
    <row r="19" spans="2:22" x14ac:dyDescent="0.25">
      <c r="B19" s="351" t="s">
        <v>116</v>
      </c>
      <c r="C19" s="351" t="s">
        <v>181</v>
      </c>
      <c r="D19" s="351" t="s">
        <v>213</v>
      </c>
      <c r="E19" s="351" t="s">
        <v>183</v>
      </c>
      <c r="G19" s="351" t="s">
        <v>214</v>
      </c>
      <c r="H19" s="262">
        <v>8251</v>
      </c>
      <c r="I19" s="351">
        <v>21</v>
      </c>
      <c r="J19" s="263">
        <v>37424</v>
      </c>
      <c r="K19" s="351">
        <v>0.89</v>
      </c>
      <c r="L19" s="351" t="s">
        <v>5</v>
      </c>
      <c r="M19" s="351" t="s">
        <v>183</v>
      </c>
      <c r="N19" s="351" t="s">
        <v>185</v>
      </c>
      <c r="R19" s="351" t="s">
        <v>183</v>
      </c>
      <c r="S19" s="351" t="s">
        <v>193</v>
      </c>
      <c r="T19" s="351" t="s">
        <v>13</v>
      </c>
      <c r="U19" s="263">
        <v>37090</v>
      </c>
      <c r="V19" s="263">
        <v>37424</v>
      </c>
    </row>
    <row r="20" spans="2:22" x14ac:dyDescent="0.25">
      <c r="B20" s="351" t="s">
        <v>117</v>
      </c>
      <c r="C20" s="351" t="s">
        <v>181</v>
      </c>
      <c r="D20" s="351" t="s">
        <v>183</v>
      </c>
      <c r="E20" s="351" t="s">
        <v>215</v>
      </c>
      <c r="F20" s="351" t="s">
        <v>216</v>
      </c>
      <c r="G20" s="351" t="s">
        <v>217</v>
      </c>
      <c r="H20" s="262">
        <v>8096</v>
      </c>
      <c r="I20" s="351">
        <v>15</v>
      </c>
      <c r="J20" s="263">
        <v>37434</v>
      </c>
      <c r="K20" s="351">
        <v>62.23</v>
      </c>
      <c r="L20" s="351" t="s">
        <v>4</v>
      </c>
      <c r="M20" s="351" t="s">
        <v>183</v>
      </c>
      <c r="N20" s="351" t="s">
        <v>185</v>
      </c>
      <c r="R20" s="351" t="s">
        <v>183</v>
      </c>
      <c r="S20" s="351" t="s">
        <v>198</v>
      </c>
      <c r="T20" s="351" t="s">
        <v>13</v>
      </c>
      <c r="U20" s="263">
        <v>37060</v>
      </c>
      <c r="V20" s="263">
        <v>37434</v>
      </c>
    </row>
    <row r="21" spans="2:22" x14ac:dyDescent="0.25">
      <c r="B21" s="351" t="s">
        <v>118</v>
      </c>
      <c r="C21" s="351" t="s">
        <v>181</v>
      </c>
      <c r="D21" s="351" t="s">
        <v>218</v>
      </c>
      <c r="E21" s="351" t="s">
        <v>183</v>
      </c>
      <c r="G21" s="351" t="s">
        <v>219</v>
      </c>
      <c r="H21" s="262">
        <v>7732</v>
      </c>
      <c r="I21" s="351">
        <v>17</v>
      </c>
      <c r="J21" s="263">
        <v>37377</v>
      </c>
      <c r="K21" s="351">
        <v>2.69</v>
      </c>
      <c r="L21" s="351" t="s">
        <v>5</v>
      </c>
      <c r="M21" s="351" t="s">
        <v>183</v>
      </c>
      <c r="N21" s="351" t="s">
        <v>185</v>
      </c>
      <c r="R21" s="351" t="s">
        <v>183</v>
      </c>
      <c r="S21" s="351" t="s">
        <v>186</v>
      </c>
      <c r="T21" s="351" t="s">
        <v>13</v>
      </c>
      <c r="U21" s="263">
        <v>37330</v>
      </c>
      <c r="V21" s="263">
        <v>37439</v>
      </c>
    </row>
    <row r="22" spans="2:22" x14ac:dyDescent="0.25">
      <c r="B22" s="351" t="s">
        <v>119</v>
      </c>
      <c r="C22" s="351" t="s">
        <v>181</v>
      </c>
      <c r="D22" s="351" t="s">
        <v>220</v>
      </c>
      <c r="E22" s="351" t="s">
        <v>183</v>
      </c>
      <c r="G22" s="351" t="s">
        <v>221</v>
      </c>
      <c r="H22" s="262">
        <v>8822</v>
      </c>
      <c r="I22" s="351">
        <v>4</v>
      </c>
      <c r="J22" s="263">
        <v>37408</v>
      </c>
      <c r="K22" s="351">
        <v>3.46</v>
      </c>
      <c r="L22" s="351" t="s">
        <v>5</v>
      </c>
      <c r="M22" s="351" t="s">
        <v>183</v>
      </c>
      <c r="N22" s="351" t="s">
        <v>185</v>
      </c>
      <c r="R22" s="351" t="s">
        <v>183</v>
      </c>
      <c r="S22" s="351" t="s">
        <v>186</v>
      </c>
      <c r="T22" s="351" t="s">
        <v>13</v>
      </c>
      <c r="U22" s="263">
        <v>37146</v>
      </c>
      <c r="V22" s="263">
        <v>37439</v>
      </c>
    </row>
    <row r="23" spans="2:22" x14ac:dyDescent="0.25">
      <c r="B23" s="351" t="s">
        <v>120</v>
      </c>
      <c r="C23" s="351" t="s">
        <v>181</v>
      </c>
      <c r="D23" s="351" t="s">
        <v>183</v>
      </c>
      <c r="E23" s="351" t="s">
        <v>222</v>
      </c>
      <c r="F23" s="351" t="s">
        <v>223</v>
      </c>
      <c r="G23" s="351" t="s">
        <v>224</v>
      </c>
      <c r="H23" s="262">
        <v>7059</v>
      </c>
      <c r="I23" s="351">
        <v>5</v>
      </c>
      <c r="J23" s="263">
        <v>37440</v>
      </c>
      <c r="K23" s="351">
        <v>68.400000000000006</v>
      </c>
      <c r="L23" s="351" t="s">
        <v>4</v>
      </c>
      <c r="M23" s="351" t="s">
        <v>183</v>
      </c>
      <c r="N23" s="351" t="s">
        <v>185</v>
      </c>
      <c r="R23" s="351" t="s">
        <v>183</v>
      </c>
      <c r="S23" s="351" t="s">
        <v>186</v>
      </c>
      <c r="T23" s="351" t="s">
        <v>13</v>
      </c>
      <c r="U23" s="263">
        <v>37063</v>
      </c>
      <c r="V23" s="263">
        <v>37440</v>
      </c>
    </row>
    <row r="24" spans="2:22" x14ac:dyDescent="0.25">
      <c r="B24" s="351" t="s">
        <v>121</v>
      </c>
      <c r="C24" s="351" t="s">
        <v>181</v>
      </c>
      <c r="D24" s="351" t="s">
        <v>225</v>
      </c>
      <c r="E24" s="351" t="s">
        <v>183</v>
      </c>
      <c r="G24" s="351" t="s">
        <v>226</v>
      </c>
      <c r="H24" s="262">
        <v>7722</v>
      </c>
      <c r="I24" s="351">
        <v>17</v>
      </c>
      <c r="J24" s="263">
        <v>37460</v>
      </c>
      <c r="K24" s="351">
        <v>8.3699999999999992</v>
      </c>
      <c r="L24" s="351" t="s">
        <v>5</v>
      </c>
      <c r="M24" s="351" t="s">
        <v>183</v>
      </c>
      <c r="N24" s="351" t="s">
        <v>185</v>
      </c>
      <c r="R24" s="351" t="s">
        <v>183</v>
      </c>
      <c r="S24" s="351" t="s">
        <v>186</v>
      </c>
      <c r="T24" s="351" t="s">
        <v>13</v>
      </c>
      <c r="U24" s="263">
        <v>37139</v>
      </c>
      <c r="V24" s="263">
        <v>37460</v>
      </c>
    </row>
    <row r="25" spans="2:22" x14ac:dyDescent="0.25">
      <c r="B25" s="351" t="s">
        <v>122</v>
      </c>
      <c r="C25" s="351" t="s">
        <v>181</v>
      </c>
      <c r="D25" s="351" t="s">
        <v>227</v>
      </c>
      <c r="E25" s="351" t="s">
        <v>183</v>
      </c>
      <c r="G25" s="351" t="s">
        <v>228</v>
      </c>
      <c r="H25" s="262">
        <v>8527</v>
      </c>
      <c r="I25" s="351">
        <v>18</v>
      </c>
      <c r="J25" s="263">
        <v>37469</v>
      </c>
      <c r="K25" s="351">
        <v>1.5</v>
      </c>
      <c r="L25" s="351" t="s">
        <v>5</v>
      </c>
      <c r="M25" s="351" t="s">
        <v>183</v>
      </c>
      <c r="N25" s="351" t="s">
        <v>185</v>
      </c>
      <c r="R25" s="351" t="s">
        <v>183</v>
      </c>
      <c r="S25" s="351" t="s">
        <v>186</v>
      </c>
      <c r="T25" s="351" t="s">
        <v>13</v>
      </c>
      <c r="U25" s="263">
        <v>37203</v>
      </c>
      <c r="V25" s="263">
        <v>37469</v>
      </c>
    </row>
    <row r="26" spans="2:22" x14ac:dyDescent="0.25">
      <c r="B26" s="351" t="s">
        <v>123</v>
      </c>
      <c r="C26" s="351" t="s">
        <v>181</v>
      </c>
      <c r="D26" s="351" t="s">
        <v>229</v>
      </c>
      <c r="E26" s="351" t="s">
        <v>183</v>
      </c>
      <c r="G26" s="351" t="s">
        <v>195</v>
      </c>
      <c r="H26" s="262">
        <v>8551</v>
      </c>
      <c r="I26" s="351">
        <v>4</v>
      </c>
      <c r="J26" s="263">
        <v>37470</v>
      </c>
      <c r="K26" s="351">
        <v>2.71</v>
      </c>
      <c r="L26" s="351" t="s">
        <v>5</v>
      </c>
      <c r="M26" s="351" t="s">
        <v>183</v>
      </c>
      <c r="N26" s="351" t="s">
        <v>185</v>
      </c>
      <c r="R26" s="351" t="s">
        <v>183</v>
      </c>
      <c r="S26" s="351" t="s">
        <v>186</v>
      </c>
      <c r="T26" s="351" t="s">
        <v>13</v>
      </c>
      <c r="U26" s="263">
        <v>37330</v>
      </c>
      <c r="V26" s="263">
        <v>37489</v>
      </c>
    </row>
    <row r="27" spans="2:22" x14ac:dyDescent="0.25">
      <c r="B27" s="351" t="s">
        <v>124</v>
      </c>
      <c r="C27" s="351" t="s">
        <v>181</v>
      </c>
      <c r="D27" s="351" t="s">
        <v>230</v>
      </c>
      <c r="E27" s="351" t="s">
        <v>183</v>
      </c>
      <c r="G27" s="351" t="s">
        <v>231</v>
      </c>
      <c r="H27" s="262">
        <v>7470</v>
      </c>
      <c r="I27" s="351">
        <v>6</v>
      </c>
      <c r="J27" s="263">
        <v>36739</v>
      </c>
      <c r="K27" s="351">
        <v>2.5</v>
      </c>
      <c r="L27" s="351" t="s">
        <v>5</v>
      </c>
      <c r="M27" s="351" t="s">
        <v>183</v>
      </c>
      <c r="N27" s="351" t="s">
        <v>185</v>
      </c>
      <c r="R27" s="351" t="s">
        <v>183</v>
      </c>
      <c r="S27" s="351" t="s">
        <v>186</v>
      </c>
      <c r="T27" s="351" t="s">
        <v>13</v>
      </c>
      <c r="U27" s="263">
        <v>37379</v>
      </c>
      <c r="V27" s="263">
        <v>37522</v>
      </c>
    </row>
    <row r="28" spans="2:22" x14ac:dyDescent="0.25">
      <c r="B28" s="351" t="s">
        <v>125</v>
      </c>
      <c r="C28" s="351" t="s">
        <v>181</v>
      </c>
      <c r="D28" s="351" t="s">
        <v>232</v>
      </c>
      <c r="E28" s="351" t="s">
        <v>183</v>
      </c>
      <c r="G28" s="351" t="s">
        <v>221</v>
      </c>
      <c r="H28" s="262">
        <v>8822</v>
      </c>
      <c r="I28" s="351">
        <v>4</v>
      </c>
      <c r="J28" s="263">
        <v>37523</v>
      </c>
      <c r="K28" s="351">
        <v>3.01</v>
      </c>
      <c r="L28" s="351" t="s">
        <v>5</v>
      </c>
      <c r="M28" s="351" t="s">
        <v>183</v>
      </c>
      <c r="N28" s="351" t="s">
        <v>185</v>
      </c>
      <c r="R28" s="351" t="s">
        <v>183</v>
      </c>
      <c r="S28" s="351" t="s">
        <v>186</v>
      </c>
      <c r="T28" s="351" t="s">
        <v>13</v>
      </c>
      <c r="U28" s="263">
        <v>37309</v>
      </c>
      <c r="V28" s="263">
        <v>37523</v>
      </c>
    </row>
    <row r="29" spans="2:22" x14ac:dyDescent="0.25">
      <c r="B29" s="351" t="s">
        <v>126</v>
      </c>
      <c r="C29" s="351" t="s">
        <v>181</v>
      </c>
      <c r="D29" s="351" t="s">
        <v>233</v>
      </c>
      <c r="E29" s="351" t="s">
        <v>183</v>
      </c>
      <c r="G29" s="351" t="s">
        <v>234</v>
      </c>
      <c r="H29" s="262">
        <v>7825</v>
      </c>
      <c r="I29" s="351">
        <v>2</v>
      </c>
      <c r="J29" s="263">
        <v>37469</v>
      </c>
      <c r="K29" s="351">
        <v>1.84</v>
      </c>
      <c r="L29" s="351" t="s">
        <v>5</v>
      </c>
      <c r="M29" s="351" t="s">
        <v>183</v>
      </c>
      <c r="N29" s="351" t="s">
        <v>185</v>
      </c>
      <c r="R29" s="351" t="s">
        <v>183</v>
      </c>
      <c r="S29" s="351" t="s">
        <v>186</v>
      </c>
      <c r="T29" s="351" t="s">
        <v>13</v>
      </c>
      <c r="U29" s="263">
        <v>37391</v>
      </c>
      <c r="V29" s="263">
        <v>37545</v>
      </c>
    </row>
    <row r="30" spans="2:22" x14ac:dyDescent="0.25">
      <c r="B30" s="351" t="s">
        <v>127</v>
      </c>
      <c r="C30" s="351" t="s">
        <v>181</v>
      </c>
      <c r="D30" s="351" t="s">
        <v>235</v>
      </c>
      <c r="E30" s="351" t="s">
        <v>183</v>
      </c>
      <c r="G30" s="351" t="s">
        <v>236</v>
      </c>
      <c r="H30" s="262">
        <v>8055</v>
      </c>
      <c r="I30" s="351">
        <v>13</v>
      </c>
      <c r="J30" s="263">
        <v>37530</v>
      </c>
      <c r="K30" s="351">
        <v>7.5</v>
      </c>
      <c r="L30" s="351" t="s">
        <v>5</v>
      </c>
      <c r="M30" s="351" t="s">
        <v>183</v>
      </c>
      <c r="N30" s="351" t="s">
        <v>185</v>
      </c>
      <c r="S30" s="351" t="s">
        <v>198</v>
      </c>
      <c r="T30" s="351" t="s">
        <v>13</v>
      </c>
      <c r="U30" s="263">
        <v>37274</v>
      </c>
      <c r="V30" s="263">
        <v>37582</v>
      </c>
    </row>
    <row r="31" spans="2:22" x14ac:dyDescent="0.25">
      <c r="B31" s="351" t="s">
        <v>128</v>
      </c>
      <c r="C31" s="351" t="s">
        <v>181</v>
      </c>
      <c r="D31" s="351" t="s">
        <v>183</v>
      </c>
      <c r="E31" s="351" t="s">
        <v>237</v>
      </c>
      <c r="F31" s="351" t="s">
        <v>238</v>
      </c>
      <c r="G31" s="351" t="s">
        <v>239</v>
      </c>
      <c r="H31" s="262">
        <v>8648</v>
      </c>
      <c r="I31" s="351">
        <v>12</v>
      </c>
      <c r="J31" s="263">
        <v>37600</v>
      </c>
      <c r="K31" s="351">
        <v>25.54</v>
      </c>
      <c r="L31" s="351" t="s">
        <v>4</v>
      </c>
      <c r="M31" s="351" t="s">
        <v>183</v>
      </c>
      <c r="N31" s="351" t="s">
        <v>185</v>
      </c>
      <c r="R31" s="351" t="s">
        <v>183</v>
      </c>
      <c r="S31" s="351" t="s">
        <v>198</v>
      </c>
      <c r="T31" s="351" t="s">
        <v>13</v>
      </c>
      <c r="U31" s="263">
        <v>37389</v>
      </c>
      <c r="V31" s="263">
        <v>37600</v>
      </c>
    </row>
    <row r="32" spans="2:22" x14ac:dyDescent="0.25">
      <c r="B32" s="351" t="s">
        <v>129</v>
      </c>
      <c r="C32" s="351" t="s">
        <v>181</v>
      </c>
      <c r="D32" s="351" t="s">
        <v>183</v>
      </c>
      <c r="E32" s="351" t="s">
        <v>240</v>
      </c>
      <c r="F32" s="351" t="s">
        <v>238</v>
      </c>
      <c r="G32" s="351" t="s">
        <v>239</v>
      </c>
      <c r="H32" s="262">
        <v>8648</v>
      </c>
      <c r="I32" s="351">
        <v>12</v>
      </c>
      <c r="J32" s="263">
        <v>37600</v>
      </c>
      <c r="K32" s="351">
        <v>31.58</v>
      </c>
      <c r="L32" s="351" t="s">
        <v>4</v>
      </c>
      <c r="M32" s="351" t="s">
        <v>183</v>
      </c>
      <c r="N32" s="351" t="s">
        <v>185</v>
      </c>
      <c r="R32" s="351" t="s">
        <v>183</v>
      </c>
      <c r="S32" s="351" t="s">
        <v>198</v>
      </c>
      <c r="T32" s="351" t="s">
        <v>13</v>
      </c>
      <c r="U32" s="263">
        <v>37371</v>
      </c>
      <c r="V32" s="263">
        <v>37600</v>
      </c>
    </row>
    <row r="33" spans="2:22" x14ac:dyDescent="0.25">
      <c r="B33" s="351" t="s">
        <v>130</v>
      </c>
      <c r="C33" s="351" t="s">
        <v>181</v>
      </c>
      <c r="D33" s="351" t="s">
        <v>183</v>
      </c>
      <c r="E33" s="351" t="s">
        <v>241</v>
      </c>
      <c r="F33" s="351" t="s">
        <v>242</v>
      </c>
      <c r="G33" s="351" t="s">
        <v>243</v>
      </c>
      <c r="H33" s="262">
        <v>7940</v>
      </c>
      <c r="I33" s="351">
        <v>3</v>
      </c>
      <c r="J33" s="263">
        <v>37600</v>
      </c>
      <c r="K33" s="351">
        <v>60.67</v>
      </c>
      <c r="L33" s="351" t="s">
        <v>4</v>
      </c>
      <c r="M33" s="351" t="s">
        <v>183</v>
      </c>
      <c r="N33" s="351" t="s">
        <v>185</v>
      </c>
      <c r="R33" s="351" t="s">
        <v>183</v>
      </c>
      <c r="S33" s="351" t="s">
        <v>198</v>
      </c>
      <c r="T33" s="351" t="s">
        <v>13</v>
      </c>
      <c r="U33" s="263">
        <v>37301</v>
      </c>
      <c r="V33" s="263">
        <v>37600</v>
      </c>
    </row>
    <row r="34" spans="2:22" x14ac:dyDescent="0.25">
      <c r="B34" s="351" t="s">
        <v>131</v>
      </c>
      <c r="C34" s="351" t="s">
        <v>181</v>
      </c>
      <c r="D34" s="351" t="s">
        <v>244</v>
      </c>
      <c r="E34" s="351" t="s">
        <v>183</v>
      </c>
      <c r="G34" s="351" t="s">
        <v>212</v>
      </c>
      <c r="H34" s="262">
        <v>8008</v>
      </c>
      <c r="I34" s="351">
        <v>18</v>
      </c>
      <c r="J34" s="263">
        <v>37601</v>
      </c>
      <c r="K34" s="351">
        <v>2.8</v>
      </c>
      <c r="L34" s="351" t="s">
        <v>5</v>
      </c>
      <c r="M34" s="351" t="s">
        <v>183</v>
      </c>
      <c r="N34" s="351" t="s">
        <v>185</v>
      </c>
      <c r="R34" s="351" t="s">
        <v>183</v>
      </c>
      <c r="S34" s="351" t="s">
        <v>193</v>
      </c>
      <c r="T34" s="351" t="s">
        <v>13</v>
      </c>
      <c r="U34" s="263">
        <v>37496</v>
      </c>
      <c r="V34" s="263">
        <v>37601</v>
      </c>
    </row>
    <row r="35" spans="2:22" x14ac:dyDescent="0.25">
      <c r="B35" s="351" t="s">
        <v>132</v>
      </c>
      <c r="C35" s="351" t="s">
        <v>181</v>
      </c>
      <c r="D35" s="351" t="s">
        <v>245</v>
      </c>
      <c r="E35" s="351" t="s">
        <v>183</v>
      </c>
      <c r="G35" s="351" t="s">
        <v>246</v>
      </c>
      <c r="H35" s="262">
        <v>8006</v>
      </c>
      <c r="I35" s="351">
        <v>18</v>
      </c>
      <c r="J35" s="263">
        <v>37572</v>
      </c>
      <c r="K35" s="351">
        <v>2.8</v>
      </c>
      <c r="L35" s="351" t="s">
        <v>5</v>
      </c>
      <c r="M35" s="351" t="s">
        <v>183</v>
      </c>
      <c r="N35" s="351" t="s">
        <v>185</v>
      </c>
      <c r="R35" s="351" t="s">
        <v>183</v>
      </c>
      <c r="S35" s="351" t="s">
        <v>193</v>
      </c>
      <c r="T35" s="351" t="s">
        <v>13</v>
      </c>
      <c r="U35" s="263">
        <v>37539</v>
      </c>
      <c r="V35" s="263">
        <v>37601</v>
      </c>
    </row>
    <row r="36" spans="2:22" x14ac:dyDescent="0.25">
      <c r="B36" s="351" t="s">
        <v>133</v>
      </c>
      <c r="C36" s="351" t="s">
        <v>181</v>
      </c>
      <c r="D36" s="351" t="s">
        <v>182</v>
      </c>
      <c r="E36" s="351" t="s">
        <v>183</v>
      </c>
      <c r="G36" s="351" t="s">
        <v>184</v>
      </c>
      <c r="H36" s="262">
        <v>8530</v>
      </c>
      <c r="I36" s="351">
        <v>4</v>
      </c>
      <c r="J36" s="263">
        <v>37606</v>
      </c>
      <c r="K36" s="351">
        <v>2.92</v>
      </c>
      <c r="L36" s="351" t="s">
        <v>5</v>
      </c>
      <c r="M36" s="351" t="s">
        <v>183</v>
      </c>
      <c r="N36" s="351" t="s">
        <v>185</v>
      </c>
      <c r="R36" s="351" t="s">
        <v>183</v>
      </c>
      <c r="S36" s="351" t="s">
        <v>186</v>
      </c>
      <c r="T36" s="351" t="s">
        <v>13</v>
      </c>
      <c r="U36" s="263">
        <v>37292</v>
      </c>
      <c r="V36" s="263">
        <v>37606</v>
      </c>
    </row>
    <row r="37" spans="2:22" x14ac:dyDescent="0.25">
      <c r="B37" s="351" t="s">
        <v>134</v>
      </c>
      <c r="C37" s="351" t="s">
        <v>181</v>
      </c>
      <c r="D37" s="351" t="s">
        <v>247</v>
      </c>
      <c r="E37" s="351" t="s">
        <v>183</v>
      </c>
      <c r="G37" s="351" t="s">
        <v>248</v>
      </c>
      <c r="H37" s="262">
        <v>8086</v>
      </c>
      <c r="I37" s="351">
        <v>15</v>
      </c>
      <c r="J37" s="263">
        <v>37602</v>
      </c>
      <c r="K37" s="351">
        <v>3.7</v>
      </c>
      <c r="L37" s="351" t="s">
        <v>5</v>
      </c>
      <c r="M37" s="351" t="s">
        <v>183</v>
      </c>
      <c r="N37" s="351" t="s">
        <v>185</v>
      </c>
      <c r="R37" s="351" t="s">
        <v>183</v>
      </c>
      <c r="S37" s="351" t="s">
        <v>198</v>
      </c>
      <c r="T37" s="351" t="s">
        <v>13</v>
      </c>
      <c r="U37" s="263">
        <v>37551</v>
      </c>
      <c r="V37" s="263">
        <v>37614</v>
      </c>
    </row>
    <row r="38" spans="2:22" x14ac:dyDescent="0.25">
      <c r="B38" s="351" t="s">
        <v>135</v>
      </c>
      <c r="C38" s="351" t="s">
        <v>181</v>
      </c>
      <c r="D38" s="351" t="s">
        <v>183</v>
      </c>
      <c r="E38" s="351" t="s">
        <v>249</v>
      </c>
      <c r="F38" s="351" t="s">
        <v>250</v>
      </c>
      <c r="G38" s="351" t="s">
        <v>251</v>
      </c>
      <c r="H38" s="262">
        <v>8066</v>
      </c>
      <c r="I38" s="351">
        <v>15</v>
      </c>
      <c r="J38" s="263">
        <v>37621</v>
      </c>
      <c r="K38" s="351">
        <v>262.14</v>
      </c>
      <c r="L38" s="351" t="s">
        <v>4</v>
      </c>
      <c r="M38" s="351" t="s">
        <v>183</v>
      </c>
      <c r="N38" s="351" t="s">
        <v>185</v>
      </c>
      <c r="R38" s="351" t="s">
        <v>183</v>
      </c>
      <c r="S38" s="351" t="s">
        <v>193</v>
      </c>
      <c r="T38" s="351" t="s">
        <v>13</v>
      </c>
      <c r="U38" s="263">
        <v>37267</v>
      </c>
      <c r="V38" s="263">
        <v>37621</v>
      </c>
    </row>
    <row r="39" spans="2:22" x14ac:dyDescent="0.25">
      <c r="B39" s="351" t="s">
        <v>136</v>
      </c>
      <c r="C39" s="351" t="s">
        <v>181</v>
      </c>
      <c r="D39" s="351" t="s">
        <v>252</v>
      </c>
      <c r="E39" s="351" t="s">
        <v>183</v>
      </c>
      <c r="G39" s="351" t="s">
        <v>253</v>
      </c>
      <c r="H39" s="262">
        <v>8094</v>
      </c>
      <c r="I39" s="351">
        <v>15</v>
      </c>
      <c r="J39" s="263">
        <v>37591</v>
      </c>
      <c r="K39" s="351">
        <v>3.74</v>
      </c>
      <c r="L39" s="351" t="s">
        <v>5</v>
      </c>
      <c r="M39" s="351" t="s">
        <v>183</v>
      </c>
      <c r="N39" s="351" t="s">
        <v>185</v>
      </c>
      <c r="R39" s="351" t="s">
        <v>183</v>
      </c>
      <c r="S39" s="351" t="s">
        <v>193</v>
      </c>
      <c r="T39" s="351" t="s">
        <v>13</v>
      </c>
      <c r="U39" s="263">
        <v>37454</v>
      </c>
      <c r="V39" s="263">
        <v>37627</v>
      </c>
    </row>
    <row r="40" spans="2:22" x14ac:dyDescent="0.25">
      <c r="B40" s="351" t="s">
        <v>137</v>
      </c>
      <c r="C40" s="351" t="s">
        <v>181</v>
      </c>
      <c r="D40" s="351" t="s">
        <v>254</v>
      </c>
      <c r="E40" s="351" t="s">
        <v>183</v>
      </c>
      <c r="G40" s="351" t="s">
        <v>197</v>
      </c>
      <c r="H40" s="262">
        <v>7039</v>
      </c>
      <c r="I40" s="351">
        <v>9</v>
      </c>
      <c r="J40" s="263">
        <v>37622</v>
      </c>
      <c r="K40" s="351">
        <v>10.26</v>
      </c>
      <c r="L40" s="351" t="s">
        <v>5</v>
      </c>
      <c r="M40" s="351" t="s">
        <v>183</v>
      </c>
      <c r="N40" s="351" t="s">
        <v>185</v>
      </c>
      <c r="R40" s="351" t="s">
        <v>183</v>
      </c>
      <c r="S40" s="351" t="s">
        <v>186</v>
      </c>
      <c r="T40" s="351" t="s">
        <v>13</v>
      </c>
      <c r="U40" s="263">
        <v>37390</v>
      </c>
      <c r="V40" s="263">
        <v>37636</v>
      </c>
    </row>
    <row r="41" spans="2:22" x14ac:dyDescent="0.25">
      <c r="B41" s="351" t="s">
        <v>138</v>
      </c>
      <c r="C41" s="351" t="s">
        <v>181</v>
      </c>
      <c r="D41" s="351" t="s">
        <v>255</v>
      </c>
      <c r="E41" s="351" t="s">
        <v>183</v>
      </c>
      <c r="G41" s="351" t="s">
        <v>200</v>
      </c>
      <c r="H41" s="262">
        <v>8060</v>
      </c>
      <c r="I41" s="351">
        <v>13</v>
      </c>
      <c r="J41" s="263">
        <v>37601</v>
      </c>
      <c r="K41" s="351">
        <v>2.27</v>
      </c>
      <c r="L41" s="351" t="s">
        <v>5</v>
      </c>
      <c r="M41" s="351" t="s">
        <v>183</v>
      </c>
      <c r="N41" s="351" t="s">
        <v>185</v>
      </c>
      <c r="R41" s="351" t="s">
        <v>183</v>
      </c>
      <c r="S41" s="351" t="s">
        <v>198</v>
      </c>
      <c r="T41" s="351" t="s">
        <v>13</v>
      </c>
      <c r="U41" s="263">
        <v>37540</v>
      </c>
      <c r="V41" s="263">
        <v>37644</v>
      </c>
    </row>
    <row r="42" spans="2:22" x14ac:dyDescent="0.25">
      <c r="B42" s="351" t="s">
        <v>139</v>
      </c>
      <c r="C42" s="351" t="s">
        <v>181</v>
      </c>
      <c r="D42" s="351" t="s">
        <v>256</v>
      </c>
      <c r="E42" s="351" t="s">
        <v>183</v>
      </c>
      <c r="G42" s="351" t="s">
        <v>257</v>
      </c>
      <c r="H42" s="262">
        <v>8873</v>
      </c>
      <c r="I42" s="351">
        <v>5</v>
      </c>
      <c r="J42" s="263">
        <v>37644</v>
      </c>
      <c r="K42" s="351">
        <v>4.53</v>
      </c>
      <c r="L42" s="351" t="s">
        <v>5</v>
      </c>
      <c r="M42" s="351" t="s">
        <v>183</v>
      </c>
      <c r="N42" s="351" t="s">
        <v>185</v>
      </c>
      <c r="R42" s="351" t="s">
        <v>183</v>
      </c>
      <c r="S42" s="351" t="s">
        <v>198</v>
      </c>
      <c r="T42" s="351" t="s">
        <v>13</v>
      </c>
      <c r="U42" s="263">
        <v>37546</v>
      </c>
      <c r="V42" s="263">
        <v>37644</v>
      </c>
    </row>
    <row r="43" spans="2:22" x14ac:dyDescent="0.25">
      <c r="B43" s="351" t="s">
        <v>140</v>
      </c>
      <c r="C43" s="351" t="s">
        <v>181</v>
      </c>
      <c r="D43" s="351" t="s">
        <v>258</v>
      </c>
      <c r="E43" s="351" t="s">
        <v>183</v>
      </c>
      <c r="G43" s="351" t="s">
        <v>259</v>
      </c>
      <c r="H43" s="262">
        <v>8110</v>
      </c>
      <c r="I43" s="351">
        <v>14</v>
      </c>
      <c r="J43" s="263">
        <v>37658</v>
      </c>
      <c r="K43" s="351">
        <v>4.96</v>
      </c>
      <c r="L43" s="351" t="s">
        <v>5</v>
      </c>
      <c r="M43" s="351" t="s">
        <v>183</v>
      </c>
      <c r="N43" s="351" t="s">
        <v>185</v>
      </c>
      <c r="R43" s="351" t="s">
        <v>183</v>
      </c>
      <c r="S43" s="351" t="s">
        <v>198</v>
      </c>
      <c r="T43" s="351" t="s">
        <v>13</v>
      </c>
      <c r="U43" s="263">
        <v>37515</v>
      </c>
      <c r="V43" s="263">
        <v>37658</v>
      </c>
    </row>
    <row r="44" spans="2:22" x14ac:dyDescent="0.25">
      <c r="B44" s="351" t="s">
        <v>141</v>
      </c>
      <c r="C44" s="351" t="s">
        <v>181</v>
      </c>
      <c r="D44" s="351" t="s">
        <v>260</v>
      </c>
      <c r="E44" s="351" t="s">
        <v>183</v>
      </c>
      <c r="G44" s="351" t="s">
        <v>212</v>
      </c>
      <c r="H44" s="262">
        <v>8008</v>
      </c>
      <c r="I44" s="351">
        <v>18</v>
      </c>
      <c r="J44" s="263">
        <v>37663</v>
      </c>
      <c r="K44" s="351">
        <v>2.48</v>
      </c>
      <c r="L44" s="351" t="s">
        <v>5</v>
      </c>
      <c r="M44" s="351" t="s">
        <v>183</v>
      </c>
      <c r="N44" s="351" t="s">
        <v>185</v>
      </c>
      <c r="R44" s="351" t="s">
        <v>183</v>
      </c>
      <c r="S44" s="351" t="s">
        <v>193</v>
      </c>
      <c r="T44" s="351" t="s">
        <v>13</v>
      </c>
      <c r="U44" s="263">
        <v>37567</v>
      </c>
      <c r="V44" s="263">
        <v>37663</v>
      </c>
    </row>
    <row r="45" spans="2:22" x14ac:dyDescent="0.25">
      <c r="B45" s="351" t="s">
        <v>142</v>
      </c>
      <c r="C45" s="351" t="s">
        <v>181</v>
      </c>
      <c r="D45" s="351" t="s">
        <v>261</v>
      </c>
      <c r="E45" s="351" t="s">
        <v>183</v>
      </c>
      <c r="G45" s="351" t="s">
        <v>210</v>
      </c>
      <c r="H45" s="262">
        <v>8302</v>
      </c>
      <c r="I45" s="351">
        <v>20</v>
      </c>
      <c r="J45" s="263">
        <v>37677</v>
      </c>
      <c r="K45" s="351">
        <v>9.94</v>
      </c>
      <c r="L45" s="351" t="s">
        <v>5</v>
      </c>
      <c r="M45" s="351" t="s">
        <v>183</v>
      </c>
      <c r="N45" s="351" t="s">
        <v>185</v>
      </c>
      <c r="R45" s="351" t="s">
        <v>183</v>
      </c>
      <c r="S45" s="351" t="s">
        <v>193</v>
      </c>
      <c r="T45" s="351" t="s">
        <v>13</v>
      </c>
      <c r="U45" s="263">
        <v>37529</v>
      </c>
      <c r="V45" s="263">
        <v>37694</v>
      </c>
    </row>
    <row r="46" spans="2:22" x14ac:dyDescent="0.25">
      <c r="B46" s="351" t="s">
        <v>143</v>
      </c>
      <c r="C46" s="351" t="s">
        <v>181</v>
      </c>
      <c r="D46" s="351" t="s">
        <v>262</v>
      </c>
      <c r="E46" s="351" t="s">
        <v>183</v>
      </c>
      <c r="G46" s="351" t="s">
        <v>263</v>
      </c>
      <c r="H46" s="262">
        <v>7052</v>
      </c>
      <c r="I46" s="351">
        <v>9</v>
      </c>
      <c r="J46" s="263">
        <v>37705</v>
      </c>
      <c r="K46" s="351">
        <v>4.6100000000000003</v>
      </c>
      <c r="L46" s="351" t="s">
        <v>5</v>
      </c>
      <c r="M46" s="351" t="s">
        <v>183</v>
      </c>
      <c r="N46" s="351" t="s">
        <v>185</v>
      </c>
      <c r="R46" s="351" t="s">
        <v>183</v>
      </c>
      <c r="S46" s="351" t="s">
        <v>198</v>
      </c>
      <c r="T46" s="351" t="s">
        <v>13</v>
      </c>
      <c r="U46" s="263">
        <v>37596</v>
      </c>
      <c r="V46" s="263">
        <v>37705</v>
      </c>
    </row>
    <row r="47" spans="2:22" x14ac:dyDescent="0.25">
      <c r="B47" s="351" t="s">
        <v>144</v>
      </c>
      <c r="C47" s="351" t="s">
        <v>181</v>
      </c>
      <c r="D47" s="351" t="s">
        <v>264</v>
      </c>
      <c r="E47" s="351" t="s">
        <v>183</v>
      </c>
      <c r="G47" s="351" t="s">
        <v>265</v>
      </c>
      <c r="H47" s="262">
        <v>8005</v>
      </c>
      <c r="I47" s="351">
        <v>18</v>
      </c>
      <c r="J47" s="263">
        <v>37712</v>
      </c>
      <c r="K47" s="351">
        <v>2.82</v>
      </c>
      <c r="L47" s="351" t="s">
        <v>5</v>
      </c>
      <c r="M47" s="351" t="s">
        <v>183</v>
      </c>
      <c r="N47" s="351" t="s">
        <v>185</v>
      </c>
      <c r="R47" s="351" t="s">
        <v>183</v>
      </c>
      <c r="S47" s="351" t="s">
        <v>186</v>
      </c>
      <c r="T47" s="351" t="s">
        <v>13</v>
      </c>
      <c r="U47" s="263">
        <v>37645</v>
      </c>
      <c r="V47" s="263">
        <v>37727</v>
      </c>
    </row>
    <row r="48" spans="2:22" x14ac:dyDescent="0.25">
      <c r="B48" s="351" t="s">
        <v>145</v>
      </c>
      <c r="C48" s="351" t="s">
        <v>181</v>
      </c>
      <c r="D48" s="351" t="s">
        <v>266</v>
      </c>
      <c r="E48" s="351" t="s">
        <v>183</v>
      </c>
      <c r="G48" s="351" t="s">
        <v>267</v>
      </c>
      <c r="H48" s="262">
        <v>8009</v>
      </c>
      <c r="I48" s="351">
        <v>14</v>
      </c>
      <c r="J48" s="263">
        <v>37739</v>
      </c>
      <c r="K48" s="351">
        <v>4.5199999999999996</v>
      </c>
      <c r="L48" s="351" t="s">
        <v>5</v>
      </c>
      <c r="M48" s="351" t="s">
        <v>183</v>
      </c>
      <c r="N48" s="351" t="s">
        <v>185</v>
      </c>
      <c r="R48" s="351" t="s">
        <v>183</v>
      </c>
      <c r="S48" s="351" t="s">
        <v>193</v>
      </c>
      <c r="T48" s="351" t="s">
        <v>13</v>
      </c>
      <c r="U48" s="263">
        <v>37574</v>
      </c>
      <c r="V48" s="263">
        <v>37739</v>
      </c>
    </row>
    <row r="49" spans="2:22" x14ac:dyDescent="0.25">
      <c r="B49" s="351" t="s">
        <v>146</v>
      </c>
      <c r="C49" s="351" t="s">
        <v>181</v>
      </c>
      <c r="D49" s="351" t="s">
        <v>268</v>
      </c>
      <c r="E49" s="351" t="s">
        <v>183</v>
      </c>
      <c r="G49" s="351" t="s">
        <v>269</v>
      </c>
      <c r="H49" s="262">
        <v>7040</v>
      </c>
      <c r="I49" s="351">
        <v>9</v>
      </c>
      <c r="J49" s="263">
        <v>37712</v>
      </c>
      <c r="K49" s="351">
        <v>2.78</v>
      </c>
      <c r="L49" s="351" t="s">
        <v>5</v>
      </c>
      <c r="M49" s="351" t="s">
        <v>183</v>
      </c>
      <c r="N49" s="351" t="s">
        <v>185</v>
      </c>
      <c r="R49" s="351" t="s">
        <v>183</v>
      </c>
      <c r="S49" s="351" t="s">
        <v>198</v>
      </c>
      <c r="T49" s="351" t="s">
        <v>13</v>
      </c>
      <c r="U49" s="263">
        <v>37573</v>
      </c>
      <c r="V49" s="263">
        <v>37749</v>
      </c>
    </row>
    <row r="50" spans="2:22" x14ac:dyDescent="0.25">
      <c r="B50" s="351" t="s">
        <v>147</v>
      </c>
      <c r="C50" s="351" t="s">
        <v>181</v>
      </c>
      <c r="D50" s="351" t="s">
        <v>270</v>
      </c>
      <c r="E50" s="351" t="s">
        <v>183</v>
      </c>
      <c r="G50" s="351" t="s">
        <v>271</v>
      </c>
      <c r="H50" s="262">
        <v>8525</v>
      </c>
      <c r="I50" s="351">
        <v>12</v>
      </c>
      <c r="J50" s="263">
        <v>37706</v>
      </c>
      <c r="K50" s="351">
        <v>4.79</v>
      </c>
      <c r="L50" s="351" t="s">
        <v>5</v>
      </c>
      <c r="M50" s="351" t="s">
        <v>183</v>
      </c>
      <c r="N50" s="351" t="s">
        <v>185</v>
      </c>
      <c r="R50" s="351" t="s">
        <v>183</v>
      </c>
      <c r="S50" s="351" t="s">
        <v>198</v>
      </c>
      <c r="T50" s="351" t="s">
        <v>13</v>
      </c>
      <c r="U50" s="263">
        <v>37583</v>
      </c>
      <c r="V50" s="263">
        <v>37749</v>
      </c>
    </row>
    <row r="51" spans="2:22" x14ac:dyDescent="0.25">
      <c r="B51" s="351" t="s">
        <v>148</v>
      </c>
      <c r="C51" s="351" t="s">
        <v>181</v>
      </c>
      <c r="D51" s="351" t="s">
        <v>183</v>
      </c>
      <c r="E51" s="351" t="s">
        <v>272</v>
      </c>
      <c r="F51" s="351" t="s">
        <v>273</v>
      </c>
      <c r="G51" s="351" t="s">
        <v>274</v>
      </c>
      <c r="H51" s="262">
        <v>7827</v>
      </c>
      <c r="I51" s="351">
        <v>1</v>
      </c>
      <c r="J51" s="263">
        <v>37752</v>
      </c>
      <c r="K51" s="351">
        <v>4.1900000000000004</v>
      </c>
      <c r="L51" s="351" t="s">
        <v>4</v>
      </c>
      <c r="M51" s="351" t="s">
        <v>183</v>
      </c>
      <c r="N51" s="351" t="s">
        <v>185</v>
      </c>
      <c r="R51" s="351" t="s">
        <v>183</v>
      </c>
      <c r="S51" s="351" t="s">
        <v>186</v>
      </c>
      <c r="T51" s="351" t="s">
        <v>13</v>
      </c>
      <c r="U51" s="263">
        <v>37462</v>
      </c>
      <c r="V51" s="263">
        <v>37752</v>
      </c>
    </row>
    <row r="52" spans="2:22" x14ac:dyDescent="0.25">
      <c r="B52" s="351" t="s">
        <v>149</v>
      </c>
      <c r="C52" s="351" t="s">
        <v>181</v>
      </c>
      <c r="D52" s="351" t="s">
        <v>275</v>
      </c>
      <c r="E52" s="351" t="s">
        <v>183</v>
      </c>
      <c r="G52" s="351" t="s">
        <v>274</v>
      </c>
      <c r="H52" s="262">
        <v>7827</v>
      </c>
      <c r="I52" s="351">
        <v>1</v>
      </c>
      <c r="J52" s="263">
        <v>37750</v>
      </c>
      <c r="K52" s="351">
        <v>8.3800000000000008</v>
      </c>
      <c r="L52" s="351" t="s">
        <v>5</v>
      </c>
      <c r="M52" s="351" t="s">
        <v>183</v>
      </c>
      <c r="N52" s="351" t="s">
        <v>185</v>
      </c>
      <c r="R52" s="351" t="s">
        <v>183</v>
      </c>
      <c r="S52" s="351" t="s">
        <v>186</v>
      </c>
      <c r="T52" s="351" t="s">
        <v>13</v>
      </c>
      <c r="U52" s="263">
        <v>37582</v>
      </c>
      <c r="V52" s="263">
        <v>37752</v>
      </c>
    </row>
    <row r="53" spans="2:22" x14ac:dyDescent="0.25">
      <c r="B53" s="351" t="s">
        <v>150</v>
      </c>
      <c r="C53" s="351" t="s">
        <v>181</v>
      </c>
      <c r="D53" s="351" t="s">
        <v>183</v>
      </c>
      <c r="E53" s="351" t="s">
        <v>272</v>
      </c>
      <c r="F53" s="351" t="s">
        <v>273</v>
      </c>
      <c r="G53" s="351" t="s">
        <v>274</v>
      </c>
      <c r="H53" s="262">
        <v>7827</v>
      </c>
      <c r="I53" s="351">
        <v>1</v>
      </c>
      <c r="J53" s="263">
        <v>37752</v>
      </c>
      <c r="K53" s="351">
        <v>9.77</v>
      </c>
      <c r="L53" s="351" t="s">
        <v>4</v>
      </c>
      <c r="M53" s="351" t="s">
        <v>183</v>
      </c>
      <c r="N53" s="351" t="s">
        <v>185</v>
      </c>
      <c r="R53" s="351" t="s">
        <v>183</v>
      </c>
      <c r="S53" s="351" t="s">
        <v>186</v>
      </c>
      <c r="T53" s="351" t="s">
        <v>13</v>
      </c>
      <c r="U53" s="263">
        <v>37462</v>
      </c>
      <c r="V53" s="263">
        <v>37752</v>
      </c>
    </row>
    <row r="54" spans="2:22" x14ac:dyDescent="0.25">
      <c r="B54" s="351" t="s">
        <v>151</v>
      </c>
      <c r="C54" s="351" t="s">
        <v>181</v>
      </c>
      <c r="D54" s="351" t="s">
        <v>183</v>
      </c>
      <c r="E54" s="351" t="s">
        <v>276</v>
      </c>
      <c r="F54" s="351" t="s">
        <v>277</v>
      </c>
      <c r="G54" s="351" t="s">
        <v>278</v>
      </c>
      <c r="H54" s="262">
        <v>8560</v>
      </c>
      <c r="I54" s="351">
        <v>12</v>
      </c>
      <c r="J54" s="263">
        <v>37764</v>
      </c>
      <c r="K54" s="351">
        <v>479.8</v>
      </c>
      <c r="L54" s="351" t="s">
        <v>4</v>
      </c>
      <c r="M54" s="351" t="s">
        <v>183</v>
      </c>
      <c r="N54" s="351" t="s">
        <v>185</v>
      </c>
      <c r="R54" s="351" t="s">
        <v>183</v>
      </c>
      <c r="S54" s="351" t="s">
        <v>198</v>
      </c>
      <c r="T54" s="351" t="s">
        <v>13</v>
      </c>
      <c r="U54" s="263">
        <v>37477</v>
      </c>
      <c r="V54" s="263">
        <v>37764</v>
      </c>
    </row>
    <row r="55" spans="2:22" x14ac:dyDescent="0.25">
      <c r="B55" s="351" t="s">
        <v>152</v>
      </c>
      <c r="C55" s="351" t="s">
        <v>181</v>
      </c>
      <c r="D55" s="351" t="s">
        <v>279</v>
      </c>
      <c r="E55" s="351" t="s">
        <v>183</v>
      </c>
      <c r="G55" s="351" t="s">
        <v>271</v>
      </c>
      <c r="H55" s="262">
        <v>8525</v>
      </c>
      <c r="I55" s="351">
        <v>12</v>
      </c>
      <c r="J55" s="263">
        <v>37750</v>
      </c>
      <c r="K55" s="351">
        <v>2.8</v>
      </c>
      <c r="L55" s="351" t="s">
        <v>5</v>
      </c>
      <c r="M55" s="351" t="s">
        <v>183</v>
      </c>
      <c r="N55" s="351" t="s">
        <v>185</v>
      </c>
      <c r="R55" s="351" t="s">
        <v>183</v>
      </c>
      <c r="S55" s="351" t="s">
        <v>198</v>
      </c>
      <c r="T55" s="351" t="s">
        <v>13</v>
      </c>
      <c r="U55" s="263">
        <v>37708</v>
      </c>
      <c r="V55" s="263">
        <v>37784</v>
      </c>
    </row>
    <row r="56" spans="2:22" x14ac:dyDescent="0.25">
      <c r="B56" s="351" t="s">
        <v>153</v>
      </c>
      <c r="C56" s="351" t="s">
        <v>181</v>
      </c>
      <c r="D56" s="351" t="s">
        <v>280</v>
      </c>
      <c r="E56" s="351" t="s">
        <v>183</v>
      </c>
      <c r="G56" s="351" t="s">
        <v>209</v>
      </c>
      <c r="H56" s="262">
        <v>7042</v>
      </c>
      <c r="I56" s="351">
        <v>9</v>
      </c>
      <c r="J56" s="263">
        <v>37742</v>
      </c>
      <c r="K56" s="351">
        <v>4.6100000000000003</v>
      </c>
      <c r="L56" s="351" t="s">
        <v>5</v>
      </c>
      <c r="M56" s="351" t="s">
        <v>183</v>
      </c>
      <c r="N56" s="351" t="s">
        <v>185</v>
      </c>
      <c r="R56" s="351" t="s">
        <v>183</v>
      </c>
      <c r="S56" s="351" t="s">
        <v>198</v>
      </c>
      <c r="T56" s="351" t="s">
        <v>13</v>
      </c>
      <c r="U56" s="263">
        <v>37683</v>
      </c>
      <c r="V56" s="263">
        <v>37784</v>
      </c>
    </row>
    <row r="57" spans="2:22" x14ac:dyDescent="0.25">
      <c r="B57" s="351" t="s">
        <v>154</v>
      </c>
      <c r="C57" s="351" t="s">
        <v>181</v>
      </c>
      <c r="D57" s="351" t="s">
        <v>281</v>
      </c>
      <c r="E57" s="351" t="s">
        <v>183</v>
      </c>
      <c r="G57" s="351" t="s">
        <v>282</v>
      </c>
      <c r="H57" s="262">
        <v>7438</v>
      </c>
      <c r="I57" s="351">
        <v>6</v>
      </c>
      <c r="J57" s="263">
        <v>37770</v>
      </c>
      <c r="K57" s="351">
        <v>2.88</v>
      </c>
      <c r="L57" s="351" t="s">
        <v>5</v>
      </c>
      <c r="M57" s="351" t="s">
        <v>183</v>
      </c>
      <c r="N57" s="351" t="s">
        <v>185</v>
      </c>
      <c r="R57" s="351" t="s">
        <v>183</v>
      </c>
      <c r="S57" s="351" t="s">
        <v>186</v>
      </c>
      <c r="T57" s="351" t="s">
        <v>13</v>
      </c>
      <c r="U57" s="263">
        <v>37683</v>
      </c>
      <c r="V57" s="263">
        <v>37813</v>
      </c>
    </row>
    <row r="58" spans="2:22" x14ac:dyDescent="0.25">
      <c r="B58" s="351" t="s">
        <v>155</v>
      </c>
      <c r="C58" s="351" t="s">
        <v>181</v>
      </c>
      <c r="D58" s="351" t="s">
        <v>287</v>
      </c>
      <c r="E58" s="351" t="s">
        <v>183</v>
      </c>
      <c r="G58" s="351" t="s">
        <v>288</v>
      </c>
      <c r="H58" s="262">
        <v>7865</v>
      </c>
      <c r="I58" s="351">
        <v>2</v>
      </c>
      <c r="J58" s="263">
        <v>36739</v>
      </c>
      <c r="K58" s="351">
        <v>4.4000000000000004</v>
      </c>
      <c r="L58" s="351" t="s">
        <v>5</v>
      </c>
      <c r="M58" s="351" t="s">
        <v>183</v>
      </c>
      <c r="N58" s="351" t="s">
        <v>185</v>
      </c>
      <c r="R58" s="351" t="s">
        <v>286</v>
      </c>
      <c r="S58" s="351" t="s">
        <v>186</v>
      </c>
      <c r="T58" s="351" t="s">
        <v>13</v>
      </c>
      <c r="U58" s="263">
        <v>37783</v>
      </c>
      <c r="V58" s="263">
        <v>37923</v>
      </c>
    </row>
    <row r="59" spans="2:22" x14ac:dyDescent="0.25">
      <c r="B59" s="351" t="s">
        <v>156</v>
      </c>
      <c r="C59" s="351" t="s">
        <v>181</v>
      </c>
      <c r="D59" s="351" t="s">
        <v>290</v>
      </c>
      <c r="E59" s="351" t="s">
        <v>183</v>
      </c>
      <c r="G59" s="351" t="s">
        <v>291</v>
      </c>
      <c r="H59" s="262">
        <v>7421</v>
      </c>
      <c r="I59" s="351">
        <v>6</v>
      </c>
      <c r="J59" s="263">
        <v>36739</v>
      </c>
      <c r="K59" s="351">
        <v>2.64</v>
      </c>
      <c r="L59" s="351" t="s">
        <v>5</v>
      </c>
      <c r="M59" s="351" t="s">
        <v>183</v>
      </c>
      <c r="N59" s="351" t="s">
        <v>185</v>
      </c>
      <c r="R59" s="351" t="s">
        <v>286</v>
      </c>
      <c r="S59" s="351" t="s">
        <v>205</v>
      </c>
      <c r="T59" s="351" t="s">
        <v>13</v>
      </c>
      <c r="U59" s="263">
        <v>37852</v>
      </c>
      <c r="V59" s="263">
        <v>37935</v>
      </c>
    </row>
    <row r="60" spans="2:22" x14ac:dyDescent="0.25">
      <c r="B60" s="351" t="s">
        <v>157</v>
      </c>
      <c r="C60" s="351" t="s">
        <v>181</v>
      </c>
      <c r="D60" s="351" t="s">
        <v>292</v>
      </c>
      <c r="E60" s="351" t="s">
        <v>183</v>
      </c>
      <c r="G60" s="351" t="s">
        <v>234</v>
      </c>
      <c r="H60" s="262">
        <v>7825</v>
      </c>
      <c r="I60" s="351">
        <v>2</v>
      </c>
      <c r="J60" s="263">
        <v>36800</v>
      </c>
      <c r="K60" s="351">
        <v>2.31</v>
      </c>
      <c r="L60" s="351" t="s">
        <v>5</v>
      </c>
      <c r="M60" s="351" t="s">
        <v>183</v>
      </c>
      <c r="N60" s="351" t="s">
        <v>185</v>
      </c>
      <c r="R60" s="351" t="s">
        <v>286</v>
      </c>
      <c r="S60" s="351" t="s">
        <v>186</v>
      </c>
      <c r="T60" s="351" t="s">
        <v>13</v>
      </c>
      <c r="U60" s="263">
        <v>37869</v>
      </c>
      <c r="V60" s="263">
        <v>37958</v>
      </c>
    </row>
    <row r="61" spans="2:22" x14ac:dyDescent="0.25">
      <c r="B61" s="351" t="s">
        <v>158</v>
      </c>
      <c r="C61" s="351" t="s">
        <v>181</v>
      </c>
      <c r="D61" s="351" t="s">
        <v>293</v>
      </c>
      <c r="E61" s="351" t="s">
        <v>294</v>
      </c>
      <c r="G61" s="351" t="s">
        <v>234</v>
      </c>
      <c r="H61" s="262">
        <v>7825</v>
      </c>
      <c r="I61" s="351">
        <v>2</v>
      </c>
      <c r="J61" s="263">
        <v>36831</v>
      </c>
      <c r="K61" s="351">
        <v>9.1999999999999993</v>
      </c>
      <c r="L61" s="351" t="s">
        <v>2</v>
      </c>
      <c r="M61" s="351" t="s">
        <v>183</v>
      </c>
      <c r="N61" s="351" t="s">
        <v>185</v>
      </c>
      <c r="R61" s="351" t="s">
        <v>286</v>
      </c>
      <c r="S61" s="351" t="s">
        <v>186</v>
      </c>
      <c r="T61" s="351" t="s">
        <v>13</v>
      </c>
      <c r="U61" s="263">
        <v>37815</v>
      </c>
      <c r="V61" s="263">
        <v>37984</v>
      </c>
    </row>
    <row r="62" spans="2:22" x14ac:dyDescent="0.25">
      <c r="B62" s="351" t="s">
        <v>159</v>
      </c>
      <c r="C62" s="351" t="s">
        <v>181</v>
      </c>
      <c r="D62" s="351" t="s">
        <v>261</v>
      </c>
      <c r="E62" s="351" t="s">
        <v>183</v>
      </c>
      <c r="G62" s="351" t="s">
        <v>210</v>
      </c>
      <c r="H62" s="262">
        <v>8302</v>
      </c>
      <c r="I62" s="351">
        <v>20</v>
      </c>
      <c r="J62" s="263">
        <v>37677</v>
      </c>
      <c r="K62" s="351">
        <v>9.4499999999999993</v>
      </c>
      <c r="L62" s="351" t="s">
        <v>5</v>
      </c>
      <c r="M62" s="351" t="s">
        <v>183</v>
      </c>
      <c r="N62" s="351" t="s">
        <v>185</v>
      </c>
      <c r="R62" s="351" t="s">
        <v>289</v>
      </c>
      <c r="S62" s="351" t="s">
        <v>284</v>
      </c>
      <c r="T62" s="351" t="s">
        <v>13</v>
      </c>
      <c r="U62" s="263">
        <v>38134</v>
      </c>
      <c r="V62" s="263">
        <v>38328</v>
      </c>
    </row>
    <row r="63" spans="2:22" x14ac:dyDescent="0.25">
      <c r="B63" s="351" t="s">
        <v>160</v>
      </c>
      <c r="C63" s="351" t="s">
        <v>181</v>
      </c>
      <c r="D63" s="351" t="s">
        <v>211</v>
      </c>
      <c r="E63" s="351" t="s">
        <v>183</v>
      </c>
      <c r="G63" s="351" t="s">
        <v>283</v>
      </c>
      <c r="H63" s="262">
        <v>8008</v>
      </c>
      <c r="I63" s="351">
        <v>18</v>
      </c>
      <c r="J63" s="263">
        <v>37377</v>
      </c>
      <c r="K63" s="351">
        <v>2.64</v>
      </c>
      <c r="L63" s="351" t="s">
        <v>5</v>
      </c>
      <c r="M63" s="351" t="s">
        <v>183</v>
      </c>
      <c r="N63" s="351" t="s">
        <v>185</v>
      </c>
      <c r="R63" s="351" t="s">
        <v>289</v>
      </c>
      <c r="S63" s="351" t="s">
        <v>284</v>
      </c>
      <c r="T63" s="351" t="s">
        <v>13</v>
      </c>
      <c r="U63" s="263">
        <v>38209</v>
      </c>
      <c r="V63" s="263">
        <v>38335</v>
      </c>
    </row>
    <row r="64" spans="2:22" x14ac:dyDescent="0.25">
      <c r="B64" s="351" t="s">
        <v>161</v>
      </c>
      <c r="C64" s="351" t="s">
        <v>181</v>
      </c>
      <c r="D64" s="351" t="s">
        <v>297</v>
      </c>
      <c r="E64" s="351" t="s">
        <v>298</v>
      </c>
      <c r="G64" s="351" t="s">
        <v>234</v>
      </c>
      <c r="H64" s="262">
        <v>7825</v>
      </c>
      <c r="I64" s="351">
        <v>2</v>
      </c>
      <c r="J64" s="263">
        <v>36831</v>
      </c>
      <c r="K64" s="351">
        <v>1.84</v>
      </c>
      <c r="L64" s="351" t="s">
        <v>2</v>
      </c>
      <c r="M64" s="351" t="s">
        <v>183</v>
      </c>
      <c r="N64" s="351" t="s">
        <v>185</v>
      </c>
      <c r="R64" s="351" t="s">
        <v>286</v>
      </c>
      <c r="S64" s="351" t="s">
        <v>186</v>
      </c>
      <c r="T64" s="351" t="s">
        <v>13</v>
      </c>
      <c r="U64" s="263">
        <v>38330</v>
      </c>
      <c r="V64" s="263">
        <v>38385</v>
      </c>
    </row>
    <row r="65" spans="2:22" x14ac:dyDescent="0.25">
      <c r="B65" s="351" t="s">
        <v>162</v>
      </c>
      <c r="C65" s="351" t="s">
        <v>181</v>
      </c>
      <c r="D65" s="351" t="s">
        <v>295</v>
      </c>
      <c r="E65" s="351" t="s">
        <v>299</v>
      </c>
      <c r="F65" s="351" t="s">
        <v>300</v>
      </c>
      <c r="G65" s="351" t="s">
        <v>296</v>
      </c>
      <c r="H65" s="262">
        <v>8648</v>
      </c>
      <c r="I65" s="351">
        <v>12</v>
      </c>
      <c r="J65" s="263">
        <v>37559</v>
      </c>
      <c r="K65" s="351">
        <v>8.8800000000000008</v>
      </c>
      <c r="L65" s="351" t="s">
        <v>4</v>
      </c>
      <c r="M65" s="351" t="s">
        <v>183</v>
      </c>
      <c r="N65" s="351" t="s">
        <v>185</v>
      </c>
      <c r="R65" s="351" t="s">
        <v>285</v>
      </c>
      <c r="S65" s="351" t="s">
        <v>198</v>
      </c>
      <c r="T65" s="351" t="s">
        <v>13</v>
      </c>
      <c r="U65" s="263">
        <v>37939</v>
      </c>
      <c r="V65" s="263">
        <v>38460</v>
      </c>
    </row>
    <row r="66" spans="2:22" x14ac:dyDescent="0.25">
      <c r="B66" s="351" t="s">
        <v>163</v>
      </c>
      <c r="C66" s="351" t="s">
        <v>181</v>
      </c>
      <c r="D66" s="351" t="s">
        <v>303</v>
      </c>
      <c r="E66" s="351" t="s">
        <v>183</v>
      </c>
      <c r="G66" s="351" t="s">
        <v>271</v>
      </c>
      <c r="H66" s="262">
        <v>8525</v>
      </c>
      <c r="I66" s="351">
        <v>12</v>
      </c>
      <c r="J66" s="263">
        <v>37257</v>
      </c>
      <c r="K66" s="351">
        <v>1.92</v>
      </c>
      <c r="L66" s="351" t="s">
        <v>5</v>
      </c>
      <c r="M66" s="351" t="s">
        <v>183</v>
      </c>
      <c r="N66" s="351" t="s">
        <v>185</v>
      </c>
      <c r="R66" s="351" t="s">
        <v>302</v>
      </c>
      <c r="S66" s="351" t="s">
        <v>186</v>
      </c>
      <c r="T66" s="351" t="s">
        <v>13</v>
      </c>
      <c r="U66" s="263">
        <v>38643</v>
      </c>
      <c r="V66" s="263">
        <v>38996</v>
      </c>
    </row>
    <row r="67" spans="2:22" x14ac:dyDescent="0.25">
      <c r="B67" s="351" t="s">
        <v>164</v>
      </c>
      <c r="C67" s="351" t="s">
        <v>304</v>
      </c>
      <c r="D67" s="351" t="s">
        <v>305</v>
      </c>
      <c r="E67" s="351" t="s">
        <v>306</v>
      </c>
      <c r="F67" s="351" t="s">
        <v>307</v>
      </c>
      <c r="G67" s="351" t="s">
        <v>301</v>
      </c>
      <c r="H67" s="262">
        <v>7310</v>
      </c>
      <c r="I67" s="351">
        <v>8</v>
      </c>
      <c r="J67" s="263">
        <v>37377</v>
      </c>
      <c r="K67" s="351">
        <v>62.7</v>
      </c>
      <c r="L67" s="351" t="s">
        <v>4</v>
      </c>
      <c r="M67" s="351" t="s">
        <v>183</v>
      </c>
      <c r="N67" s="351" t="s">
        <v>185</v>
      </c>
      <c r="R67" s="351" t="s">
        <v>308</v>
      </c>
      <c r="S67" s="351" t="s">
        <v>198</v>
      </c>
      <c r="T67" s="351" t="s">
        <v>13</v>
      </c>
      <c r="U67" s="263">
        <v>39722</v>
      </c>
      <c r="V67" s="263">
        <v>39872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CD8D4"/>
    <pageSetUpPr fitToPage="1"/>
  </sheetPr>
  <dimension ref="A1:X68"/>
  <sheetViews>
    <sheetView showGridLines="0" zoomScale="80" zoomScaleNormal="80" workbookViewId="0">
      <pane xSplit="1" ySplit="5" topLeftCell="B6" activePane="bottomRight" state="frozen"/>
      <selection activeCell="B3" sqref="B3:T3"/>
      <selection pane="topRight" activeCell="B3" sqref="B3:T3"/>
      <selection pane="bottomLeft" activeCell="B3" sqref="B3:T3"/>
      <selection pane="bottomRight" sqref="A1:M1"/>
    </sheetView>
  </sheetViews>
  <sheetFormatPr defaultColWidth="10.33203125" defaultRowHeight="13.8" x14ac:dyDescent="0.25"/>
  <cols>
    <col min="1" max="1" width="27.77734375" style="1" bestFit="1" customWidth="1"/>
    <col min="2" max="2" width="9.109375" style="44" customWidth="1"/>
    <col min="3" max="3" width="12.88671875" style="309" bestFit="1" customWidth="1"/>
    <col min="4" max="4" width="0.88671875" style="5" customWidth="1"/>
    <col min="5" max="5" width="9.109375" style="1" customWidth="1"/>
    <col min="6" max="6" width="11" style="1" bestFit="1" customWidth="1"/>
    <col min="7" max="7" width="10.44140625" style="1" customWidth="1"/>
    <col min="8" max="8" width="11" style="1" bestFit="1" customWidth="1"/>
    <col min="9" max="9" width="10" style="1" customWidth="1"/>
    <col min="10" max="11" width="10.6640625" style="1" customWidth="1"/>
    <col min="12" max="12" width="12.6640625" style="1" customWidth="1"/>
    <col min="13" max="13" width="0.88671875" style="5" customWidth="1"/>
    <col min="14" max="14" width="10.6640625" style="1" customWidth="1"/>
    <col min="15" max="15" width="14.6640625" style="1" customWidth="1"/>
    <col min="16" max="16" width="0.88671875" style="5" customWidth="1"/>
    <col min="17" max="17" width="11.33203125" style="1" customWidth="1"/>
    <col min="18" max="18" width="13.44140625" style="1" customWidth="1"/>
    <col min="19" max="19" width="2" style="5" customWidth="1"/>
    <col min="20" max="20" width="10.33203125" style="1" customWidth="1"/>
    <col min="21" max="21" width="16.6640625" style="1" customWidth="1"/>
    <col min="22" max="22" width="2" style="5" customWidth="1"/>
    <col min="23" max="23" width="13.21875" style="1" customWidth="1"/>
    <col min="24" max="24" width="13.44140625" style="1" customWidth="1"/>
    <col min="25" max="16384" width="10.33203125" style="1"/>
  </cols>
  <sheetData>
    <row r="1" spans="1:24" ht="17.399999999999999" x14ac:dyDescent="0.3">
      <c r="A1" s="395" t="str">
        <f>'Annual Capacity'!A2</f>
        <v>New Jersey Solar Installations as of 02/29/2020</v>
      </c>
      <c r="B1" s="395"/>
      <c r="C1" s="395"/>
      <c r="D1" s="395"/>
      <c r="E1" s="395"/>
      <c r="F1" s="395"/>
      <c r="G1" s="395"/>
      <c r="H1" s="395"/>
      <c r="I1" s="395"/>
      <c r="J1" s="395"/>
      <c r="K1" s="395"/>
      <c r="L1" s="395"/>
      <c r="M1" s="395"/>
      <c r="N1" s="286" t="s">
        <v>321</v>
      </c>
      <c r="O1" s="283"/>
      <c r="P1" s="283"/>
      <c r="Q1" s="283"/>
      <c r="R1" s="283"/>
      <c r="S1" s="283"/>
      <c r="T1" s="283"/>
      <c r="U1" s="283"/>
      <c r="V1" s="283"/>
      <c r="W1" s="283"/>
      <c r="X1" s="283"/>
    </row>
    <row r="2" spans="1:24" ht="10.199999999999999" customHeight="1" x14ac:dyDescent="0.3">
      <c r="A2" s="45"/>
      <c r="B2" s="46"/>
      <c r="C2" s="308"/>
      <c r="E2" s="45"/>
      <c r="F2" s="45"/>
      <c r="G2" s="45"/>
      <c r="H2" s="45"/>
      <c r="I2" s="45"/>
      <c r="J2" s="45"/>
      <c r="K2" s="5"/>
      <c r="L2" s="5"/>
      <c r="N2" s="5"/>
      <c r="O2" s="5"/>
      <c r="Q2" s="5"/>
      <c r="R2" s="5"/>
      <c r="T2" s="251"/>
      <c r="U2" s="251"/>
      <c r="V2" s="252"/>
      <c r="X2" s="253"/>
    </row>
    <row r="3" spans="1:24" s="72" customFormat="1" ht="15.6" customHeight="1" x14ac:dyDescent="0.25">
      <c r="A3" s="71"/>
      <c r="B3" s="409" t="s">
        <v>86</v>
      </c>
      <c r="C3" s="409"/>
      <c r="D3" s="22"/>
      <c r="E3" s="383" t="s">
        <v>10</v>
      </c>
      <c r="F3" s="411"/>
      <c r="G3" s="383" t="s">
        <v>10</v>
      </c>
      <c r="H3" s="411"/>
      <c r="I3" s="383" t="s">
        <v>10</v>
      </c>
      <c r="J3" s="411"/>
      <c r="K3" s="385" t="s">
        <v>10</v>
      </c>
      <c r="L3" s="386"/>
      <c r="M3" s="22"/>
      <c r="N3" s="398" t="s">
        <v>85</v>
      </c>
      <c r="O3" s="399"/>
      <c r="P3" s="22"/>
      <c r="Q3" s="369" t="str">
        <f>'Annual Capacity'!S4</f>
        <v>Total of All Projects               as of 02/29/2020 (kW)</v>
      </c>
      <c r="R3" s="370"/>
      <c r="S3" s="116"/>
      <c r="T3" s="406" t="str">
        <f>'Annual Capacity'!V3</f>
        <v>Previously Reported through 1/31/2020</v>
      </c>
      <c r="U3" s="406"/>
      <c r="V3" s="252"/>
      <c r="W3" s="404" t="str">
        <f>'Annual Capacity'!Y3</f>
        <v>Difference between 1/31/2020 and 02/29/2020</v>
      </c>
      <c r="X3" s="404"/>
    </row>
    <row r="4" spans="1:24" s="72" customFormat="1" x14ac:dyDescent="0.25">
      <c r="A4" s="73"/>
      <c r="B4" s="410"/>
      <c r="C4" s="410"/>
      <c r="D4" s="22"/>
      <c r="E4" s="402" t="s">
        <v>82</v>
      </c>
      <c r="F4" s="403"/>
      <c r="G4" s="402" t="s">
        <v>87</v>
      </c>
      <c r="H4" s="403"/>
      <c r="I4" s="402" t="s">
        <v>84</v>
      </c>
      <c r="J4" s="403"/>
      <c r="K4" s="407" t="s">
        <v>79</v>
      </c>
      <c r="L4" s="408"/>
      <c r="M4" s="22"/>
      <c r="N4" s="400"/>
      <c r="O4" s="401"/>
      <c r="P4" s="22"/>
      <c r="Q4" s="371"/>
      <c r="R4" s="372"/>
      <c r="S4" s="116"/>
      <c r="T4" s="405"/>
      <c r="U4" s="405"/>
      <c r="V4" s="252"/>
      <c r="W4" s="405"/>
      <c r="X4" s="405"/>
    </row>
    <row r="5" spans="1:24" s="72" customFormat="1" ht="47.4" customHeight="1" x14ac:dyDescent="0.25">
      <c r="A5" s="396" t="s">
        <v>88</v>
      </c>
      <c r="B5" s="142" t="s">
        <v>9</v>
      </c>
      <c r="C5" s="307" t="s">
        <v>73</v>
      </c>
      <c r="D5" s="90"/>
      <c r="E5" s="91" t="s">
        <v>9</v>
      </c>
      <c r="F5" s="91" t="s">
        <v>73</v>
      </c>
      <c r="G5" s="91" t="s">
        <v>9</v>
      </c>
      <c r="H5" s="91" t="s">
        <v>73</v>
      </c>
      <c r="I5" s="91" t="s">
        <v>9</v>
      </c>
      <c r="J5" s="91" t="s">
        <v>73</v>
      </c>
      <c r="K5" s="115" t="s">
        <v>9</v>
      </c>
      <c r="L5" s="115" t="s">
        <v>73</v>
      </c>
      <c r="M5" s="90"/>
      <c r="N5" s="115" t="s">
        <v>9</v>
      </c>
      <c r="O5" s="115" t="s">
        <v>11</v>
      </c>
      <c r="P5" s="23"/>
      <c r="Q5" s="93" t="s">
        <v>8</v>
      </c>
      <c r="R5" s="93" t="s">
        <v>31</v>
      </c>
      <c r="S5" s="94"/>
      <c r="T5" s="96" t="s">
        <v>8</v>
      </c>
      <c r="U5" s="96" t="s">
        <v>29</v>
      </c>
      <c r="V5" s="140"/>
      <c r="W5" s="96" t="s">
        <v>8</v>
      </c>
      <c r="X5" s="96" t="s">
        <v>29</v>
      </c>
    </row>
    <row r="6" spans="1:24" s="72" customFormat="1" ht="4.2" customHeight="1" x14ac:dyDescent="0.25">
      <c r="A6" s="396"/>
      <c r="B6" s="95"/>
      <c r="C6" s="306"/>
      <c r="D6" s="95"/>
      <c r="E6" s="95"/>
      <c r="F6" s="95"/>
      <c r="G6" s="95"/>
      <c r="H6" s="95"/>
      <c r="I6" s="95"/>
      <c r="J6" s="95"/>
      <c r="K6" s="95"/>
      <c r="L6" s="95"/>
      <c r="M6" s="90"/>
      <c r="N6" s="90"/>
      <c r="O6" s="90"/>
      <c r="P6" s="23"/>
      <c r="Q6" s="90"/>
      <c r="R6" s="90"/>
      <c r="S6" s="94"/>
      <c r="T6" s="97"/>
      <c r="U6" s="97"/>
      <c r="V6" s="140"/>
      <c r="W6" s="97"/>
      <c r="X6" s="97"/>
    </row>
    <row r="7" spans="1:24" s="72" customFormat="1" x14ac:dyDescent="0.25">
      <c r="A7" s="396"/>
      <c r="B7" s="95"/>
      <c r="C7" s="306"/>
      <c r="D7" s="95"/>
      <c r="E7" s="95"/>
      <c r="F7" s="95"/>
      <c r="G7" s="95"/>
      <c r="H7" s="95"/>
      <c r="I7" s="95"/>
      <c r="J7" s="95"/>
      <c r="K7" s="95"/>
      <c r="L7" s="95"/>
      <c r="M7" s="90"/>
      <c r="N7" s="90"/>
      <c r="O7" s="90"/>
      <c r="P7" s="23"/>
      <c r="Q7" s="90"/>
      <c r="R7" s="90"/>
      <c r="S7" s="94"/>
      <c r="T7" s="97"/>
      <c r="U7" s="97"/>
      <c r="V7" s="140"/>
      <c r="W7" s="97"/>
      <c r="X7" s="97"/>
    </row>
    <row r="8" spans="1:24" ht="14.4" x14ac:dyDescent="0.25">
      <c r="A8" s="166" t="s">
        <v>98</v>
      </c>
      <c r="B8" s="156">
        <f>SUM('Annual Capacity'!$D$7:$D$18)</f>
        <v>11171</v>
      </c>
      <c r="C8" s="311">
        <f>SUM('Annual Capacity'!$E$7:$E$18)</f>
        <v>85580.893000000011</v>
      </c>
      <c r="D8" s="165"/>
      <c r="E8" s="167">
        <f>SUM('Annual Capacity'!$G$7:$G$18)</f>
        <v>1965</v>
      </c>
      <c r="F8" s="168">
        <f>SUM('Annual Capacity'!$H$7:$H$18)</f>
        <v>56004.736000000004</v>
      </c>
      <c r="G8" s="167">
        <f>SUM('Annual Capacity'!$I$7:$I$18)</f>
        <v>810</v>
      </c>
      <c r="H8" s="168">
        <f>SUM('Annual Capacity'!$J$7:$J$18)</f>
        <v>243408.337</v>
      </c>
      <c r="I8" s="167">
        <f>SUM('Annual Capacity'!$K$7:$K$18)</f>
        <v>74</v>
      </c>
      <c r="J8" s="168">
        <f>SUM('Annual Capacity'!$L$7:$L$18)</f>
        <v>147702.36299999998</v>
      </c>
      <c r="K8" s="156">
        <f t="shared" ref="K8:L11" si="0">SUM(E8+G8+I8)</f>
        <v>2849</v>
      </c>
      <c r="L8" s="129">
        <f t="shared" si="0"/>
        <v>447115.43599999999</v>
      </c>
      <c r="M8" s="165"/>
      <c r="N8" s="156">
        <f>SUM('Annual Capacity'!$P$7:$P$18)</f>
        <v>75</v>
      </c>
      <c r="O8" s="126">
        <f>SUM('Annual Capacity'!$Q$7:$Q$18)</f>
        <v>166176.851</v>
      </c>
      <c r="P8" s="118"/>
      <c r="Q8" s="224">
        <f t="shared" ref="Q8:R11" si="1">SUM(B8+K8+N8)</f>
        <v>14095</v>
      </c>
      <c r="R8" s="225">
        <f t="shared" si="1"/>
        <v>698873.18</v>
      </c>
      <c r="S8" s="119"/>
      <c r="T8" s="321">
        <v>14097</v>
      </c>
      <c r="U8" s="322">
        <v>698890.37</v>
      </c>
      <c r="V8" s="140"/>
      <c r="W8" s="176">
        <f t="shared" ref="W8:X11" si="2">SUM(Q8-T8)</f>
        <v>-2</v>
      </c>
      <c r="X8" s="177">
        <f t="shared" si="2"/>
        <v>-17.189999999944121</v>
      </c>
    </row>
    <row r="9" spans="1:24" ht="14.4" x14ac:dyDescent="0.25">
      <c r="A9" s="169">
        <v>2012</v>
      </c>
      <c r="B9" s="158">
        <f>SUM('Annual Capacity'!$D$19)</f>
        <v>5287</v>
      </c>
      <c r="C9" s="312">
        <f>SUM('Annual Capacity'!$E$19)</f>
        <v>42078.336000000003</v>
      </c>
      <c r="D9" s="165"/>
      <c r="E9" s="170">
        <f>SUM('Annual Capacity'!$G$19)</f>
        <v>639</v>
      </c>
      <c r="F9" s="171">
        <f>SUM('Annual Capacity'!$H$19)</f>
        <v>22885.776999999998</v>
      </c>
      <c r="G9" s="170">
        <f>SUM('Annual Capacity'!$I$19)</f>
        <v>425</v>
      </c>
      <c r="H9" s="171">
        <f>SUM('Annual Capacity'!$J$19)</f>
        <v>123615.47199999999</v>
      </c>
      <c r="I9" s="170">
        <f>SUM('Annual Capacity'!$K$19)</f>
        <v>47</v>
      </c>
      <c r="J9" s="171">
        <f>SUM('Annual Capacity'!$L$19)</f>
        <v>87882.441000000006</v>
      </c>
      <c r="K9" s="158">
        <f t="shared" si="0"/>
        <v>1111</v>
      </c>
      <c r="L9" s="133">
        <f t="shared" si="0"/>
        <v>234383.69</v>
      </c>
      <c r="M9" s="165"/>
      <c r="N9" s="158">
        <f>SUM('Annual Capacity'!$P$19)</f>
        <v>23</v>
      </c>
      <c r="O9" s="132">
        <f>SUM('Annual Capacity'!$Q$19)</f>
        <v>56793.803999999996</v>
      </c>
      <c r="P9" s="118"/>
      <c r="Q9" s="226">
        <f t="shared" si="1"/>
        <v>6421</v>
      </c>
      <c r="R9" s="227">
        <f t="shared" si="1"/>
        <v>333255.83</v>
      </c>
      <c r="S9" s="119"/>
      <c r="T9" s="320">
        <v>6421</v>
      </c>
      <c r="U9" s="319">
        <v>333255.83</v>
      </c>
      <c r="V9" s="140"/>
      <c r="W9" s="178">
        <f t="shared" si="2"/>
        <v>0</v>
      </c>
      <c r="X9" s="179">
        <f t="shared" si="2"/>
        <v>0</v>
      </c>
    </row>
    <row r="10" spans="1:24" ht="14.4" x14ac:dyDescent="0.25">
      <c r="A10" s="166">
        <v>2013</v>
      </c>
      <c r="B10" s="156">
        <f>SUM('Annual Capacity'!$D$20)</f>
        <v>5946</v>
      </c>
      <c r="C10" s="311">
        <f>SUM('Annual Capacity'!$E$20)</f>
        <v>46545.186000000002</v>
      </c>
      <c r="D10" s="165"/>
      <c r="E10" s="167">
        <f>SUM('Annual Capacity'!$G$20)</f>
        <v>281</v>
      </c>
      <c r="F10" s="168">
        <f>SUM('Annual Capacity'!$H$20)</f>
        <v>11453.664000000001</v>
      </c>
      <c r="G10" s="167">
        <f>SUM('Annual Capacity'!$I$20)</f>
        <v>233</v>
      </c>
      <c r="H10" s="168">
        <f>SUM('Annual Capacity'!$J$20)</f>
        <v>74992.531000000003</v>
      </c>
      <c r="I10" s="167">
        <f>SUM('Annual Capacity'!$K$20)</f>
        <v>26</v>
      </c>
      <c r="J10" s="168">
        <f>SUM('Annual Capacity'!$L$20)</f>
        <v>64412.160000000003</v>
      </c>
      <c r="K10" s="156">
        <f t="shared" si="0"/>
        <v>540</v>
      </c>
      <c r="L10" s="129">
        <f t="shared" si="0"/>
        <v>150858.35500000001</v>
      </c>
      <c r="M10" s="165"/>
      <c r="N10" s="156">
        <f>SUM('Annual Capacity'!$P$20)</f>
        <v>18</v>
      </c>
      <c r="O10" s="126">
        <f>SUM('Annual Capacity'!$Q$20)</f>
        <v>23162.1</v>
      </c>
      <c r="P10" s="118"/>
      <c r="Q10" s="224">
        <f t="shared" si="1"/>
        <v>6504</v>
      </c>
      <c r="R10" s="225">
        <f t="shared" si="1"/>
        <v>220565.64100000003</v>
      </c>
      <c r="S10" s="119"/>
      <c r="T10" s="321">
        <v>6505</v>
      </c>
      <c r="U10" s="322">
        <v>220569.07100000003</v>
      </c>
      <c r="V10" s="140"/>
      <c r="W10" s="176">
        <f t="shared" si="2"/>
        <v>-1</v>
      </c>
      <c r="X10" s="177">
        <f t="shared" si="2"/>
        <v>-3.4299999999930151</v>
      </c>
    </row>
    <row r="11" spans="1:24" ht="14.4" x14ac:dyDescent="0.25">
      <c r="A11" s="166">
        <v>2014</v>
      </c>
      <c r="B11" s="156">
        <f>SUM('Annual Capacity'!$D$21)</f>
        <v>6823</v>
      </c>
      <c r="C11" s="311">
        <f>SUM('Annual Capacity'!$E$21)</f>
        <v>54715.224000000002</v>
      </c>
      <c r="D11" s="165"/>
      <c r="E11" s="167">
        <f>SUM('Annual Capacity'!$G$21)</f>
        <v>117</v>
      </c>
      <c r="F11" s="168">
        <f>SUM('Annual Capacity'!$H$21)</f>
        <v>4343.174</v>
      </c>
      <c r="G11" s="167">
        <f>SUM('Annual Capacity'!$I$21)</f>
        <v>104</v>
      </c>
      <c r="H11" s="168">
        <f>SUM('Annual Capacity'!$J$21)</f>
        <v>36123.718000000001</v>
      </c>
      <c r="I11" s="167">
        <f>SUM('Annual Capacity'!$K$21)</f>
        <v>10</v>
      </c>
      <c r="J11" s="168">
        <f>SUM('Annual Capacity'!$L$21)</f>
        <v>45163.02</v>
      </c>
      <c r="K11" s="156">
        <f t="shared" si="0"/>
        <v>231</v>
      </c>
      <c r="L11" s="129">
        <f t="shared" si="0"/>
        <v>85629.911999999997</v>
      </c>
      <c r="M11" s="165"/>
      <c r="N11" s="156">
        <f>SUM('Annual Capacity'!$P$21)</f>
        <v>8</v>
      </c>
      <c r="O11" s="126">
        <f>SUM('Annual Capacity'!$Q$21)</f>
        <v>63370.64</v>
      </c>
      <c r="P11" s="118"/>
      <c r="Q11" s="224">
        <f t="shared" si="1"/>
        <v>7062</v>
      </c>
      <c r="R11" s="225">
        <f t="shared" si="1"/>
        <v>203715.77600000001</v>
      </c>
      <c r="S11" s="119"/>
      <c r="T11" s="321">
        <v>7062</v>
      </c>
      <c r="U11" s="322">
        <v>203715.77600000001</v>
      </c>
      <c r="V11" s="140"/>
      <c r="W11" s="176">
        <f t="shared" si="2"/>
        <v>0</v>
      </c>
      <c r="X11" s="177">
        <f t="shared" si="2"/>
        <v>0</v>
      </c>
    </row>
    <row r="12" spans="1:24" s="238" customFormat="1" ht="14.4" x14ac:dyDescent="0.25">
      <c r="A12" s="166">
        <v>2015</v>
      </c>
      <c r="B12" s="156">
        <f>'Annual Capacity'!D22</f>
        <v>12882</v>
      </c>
      <c r="C12" s="311">
        <f>'Annual Capacity'!E22</f>
        <v>101878.81</v>
      </c>
      <c r="D12" s="165"/>
      <c r="E12" s="167">
        <f>'Annual Capacity'!G22</f>
        <v>110</v>
      </c>
      <c r="F12" s="168">
        <f>'Annual Capacity'!H22</f>
        <v>3689.21</v>
      </c>
      <c r="G12" s="167">
        <f>'Annual Capacity'!I22</f>
        <v>86</v>
      </c>
      <c r="H12" s="168">
        <f>'Annual Capacity'!J22</f>
        <v>27254.1</v>
      </c>
      <c r="I12" s="167">
        <f>'Annual Capacity'!K22</f>
        <v>7</v>
      </c>
      <c r="J12" s="168">
        <f>'Annual Capacity'!L22</f>
        <v>21629.63</v>
      </c>
      <c r="K12" s="156">
        <f t="shared" ref="K12" si="3">SUM(E12+G12+I12)</f>
        <v>203</v>
      </c>
      <c r="L12" s="129">
        <f t="shared" ref="L12" si="4">SUM(F12+H12+J12)</f>
        <v>52572.94</v>
      </c>
      <c r="M12" s="165"/>
      <c r="N12" s="156">
        <f>'Annual Capacity'!P22</f>
        <v>8</v>
      </c>
      <c r="O12" s="126">
        <f>'Annual Capacity'!Q22</f>
        <v>41683.64</v>
      </c>
      <c r="P12" s="118"/>
      <c r="Q12" s="224">
        <f t="shared" ref="Q12:Q13" si="5">SUM(B12+K12+N12)</f>
        <v>13093</v>
      </c>
      <c r="R12" s="225">
        <f t="shared" ref="R12:R13" si="6">SUM(C12+L12+O12)</f>
        <v>196135.39</v>
      </c>
      <c r="S12" s="119"/>
      <c r="T12" s="321">
        <v>13093</v>
      </c>
      <c r="U12" s="322">
        <v>196135.39</v>
      </c>
      <c r="V12" s="140"/>
      <c r="W12" s="176">
        <f t="shared" ref="W12" si="7">SUM(Q12-T12)</f>
        <v>0</v>
      </c>
      <c r="X12" s="177">
        <f t="shared" ref="X12" si="8">SUM(R12-U12)</f>
        <v>0</v>
      </c>
    </row>
    <row r="13" spans="1:24" s="5" customFormat="1" ht="14.4" x14ac:dyDescent="0.25">
      <c r="A13" s="166">
        <v>2016</v>
      </c>
      <c r="B13" s="156">
        <f>'Annual Capacity'!D23</f>
        <v>21906</v>
      </c>
      <c r="C13" s="311">
        <f>'Annual Capacity'!E23</f>
        <v>180220.32</v>
      </c>
      <c r="D13" s="165"/>
      <c r="E13" s="167">
        <f>'Annual Capacity'!G23</f>
        <v>211</v>
      </c>
      <c r="F13" s="168">
        <f>'Annual Capacity'!H23</f>
        <v>6519.27</v>
      </c>
      <c r="G13" s="167">
        <f>'Annual Capacity'!I23</f>
        <v>123</v>
      </c>
      <c r="H13" s="168">
        <f>'Annual Capacity'!J23</f>
        <v>42752.5</v>
      </c>
      <c r="I13" s="167">
        <f>'Annual Capacity'!K23</f>
        <v>18</v>
      </c>
      <c r="J13" s="168">
        <f>'Annual Capacity'!L23</f>
        <v>42479.69</v>
      </c>
      <c r="K13" s="156">
        <f t="shared" ref="K13" si="9">SUM(E13+G13+I13)</f>
        <v>352</v>
      </c>
      <c r="L13" s="129">
        <f t="shared" ref="L13" si="10">SUM(F13+H13+J13)</f>
        <v>91751.46</v>
      </c>
      <c r="M13" s="165"/>
      <c r="N13" s="156">
        <f>'Annual Capacity'!P23</f>
        <v>22</v>
      </c>
      <c r="O13" s="311">
        <f>'Annual Capacity'!Q23</f>
        <v>136223.31</v>
      </c>
      <c r="P13" s="131"/>
      <c r="Q13" s="224">
        <f t="shared" si="5"/>
        <v>22280</v>
      </c>
      <c r="R13" s="225">
        <f t="shared" si="6"/>
        <v>408195.09</v>
      </c>
      <c r="S13" s="117"/>
      <c r="T13" s="321">
        <v>22277</v>
      </c>
      <c r="U13" s="322">
        <v>408175.4</v>
      </c>
      <c r="V13" s="140"/>
      <c r="W13" s="176">
        <f t="shared" ref="W13" si="11">SUM(Q13-T13)</f>
        <v>3</v>
      </c>
      <c r="X13" s="177">
        <f t="shared" ref="X13" si="12">SUM(R13-U13)</f>
        <v>19.690000000002328</v>
      </c>
    </row>
    <row r="14" spans="1:24" s="5" customFormat="1" ht="14.4" x14ac:dyDescent="0.25">
      <c r="A14" s="166">
        <v>2017</v>
      </c>
      <c r="B14" s="335">
        <f>'Annual Capacity'!D24</f>
        <v>18551</v>
      </c>
      <c r="C14" s="328">
        <f>'Annual Capacity'!E24</f>
        <v>158950.66500000001</v>
      </c>
      <c r="D14" s="165"/>
      <c r="E14" s="167">
        <f>'Annual Capacity'!G24</f>
        <v>281</v>
      </c>
      <c r="F14" s="168">
        <f>'Annual Capacity'!H24</f>
        <v>9701.2000000000007</v>
      </c>
      <c r="G14" s="167">
        <f>'Annual Capacity'!I24</f>
        <v>174</v>
      </c>
      <c r="H14" s="168">
        <f>'Annual Capacity'!J24</f>
        <v>65123.59</v>
      </c>
      <c r="I14" s="167">
        <f>'Annual Capacity'!K24</f>
        <v>22</v>
      </c>
      <c r="J14" s="168">
        <f>'Annual Capacity'!L24</f>
        <v>57718.49</v>
      </c>
      <c r="K14" s="335">
        <f t="shared" ref="K14" si="13">SUM(E14+G14+I14)</f>
        <v>477</v>
      </c>
      <c r="L14" s="331">
        <f t="shared" ref="L14" si="14">SUM(F14+H14+J14)</f>
        <v>132543.28</v>
      </c>
      <c r="M14" s="165"/>
      <c r="N14" s="335">
        <f>'Annual Capacity'!P24</f>
        <v>8</v>
      </c>
      <c r="O14" s="328">
        <f>'Annual Capacity'!Q24</f>
        <v>60129.63</v>
      </c>
      <c r="P14" s="131"/>
      <c r="Q14" s="336">
        <f t="shared" ref="Q14" si="15">SUM(B14+K14+N14)</f>
        <v>19036</v>
      </c>
      <c r="R14" s="225">
        <f t="shared" ref="R14" si="16">SUM(C14+L14+O14)</f>
        <v>351623.57500000001</v>
      </c>
      <c r="S14" s="117"/>
      <c r="T14" s="338">
        <v>19031</v>
      </c>
      <c r="U14" s="322">
        <v>351539.51500000001</v>
      </c>
      <c r="V14" s="333"/>
      <c r="W14" s="176">
        <f t="shared" ref="W14" si="17">SUM(Q14-T14)</f>
        <v>5</v>
      </c>
      <c r="X14" s="177">
        <f t="shared" ref="X14" si="18">SUM(R14-U14)</f>
        <v>84.059999999997672</v>
      </c>
    </row>
    <row r="15" spans="1:24" s="5" customFormat="1" ht="9.6" customHeight="1" thickBot="1" x14ac:dyDescent="0.3">
      <c r="A15" s="143"/>
      <c r="B15" s="120"/>
      <c r="C15" s="310"/>
      <c r="D15" s="131"/>
      <c r="E15" s="134"/>
      <c r="F15" s="310"/>
      <c r="G15" s="134"/>
      <c r="H15" s="310"/>
      <c r="I15" s="134"/>
      <c r="J15" s="310"/>
      <c r="K15" s="134"/>
      <c r="L15" s="122"/>
      <c r="M15" s="131"/>
      <c r="N15" s="134"/>
      <c r="O15" s="310"/>
      <c r="P15" s="131"/>
      <c r="Q15" s="120"/>
      <c r="R15" s="122"/>
      <c r="S15" s="117"/>
      <c r="T15" s="141"/>
      <c r="U15" s="124"/>
      <c r="V15" s="333"/>
      <c r="W15" s="123"/>
      <c r="X15" s="124"/>
    </row>
    <row r="16" spans="1:24" s="146" customFormat="1" ht="15" thickTop="1" thickBot="1" x14ac:dyDescent="0.3">
      <c r="A16" s="149" t="s">
        <v>334</v>
      </c>
      <c r="B16" s="157">
        <f>SUM(B8:B14)</f>
        <v>82566</v>
      </c>
      <c r="C16" s="337">
        <f>SUM(C8:C14)</f>
        <v>669969.43400000001</v>
      </c>
      <c r="D16" s="99"/>
      <c r="E16" s="337">
        <f t="shared" ref="E16:L16" si="19">SUM(E8:E14)</f>
        <v>3604</v>
      </c>
      <c r="F16" s="337">
        <f t="shared" si="19"/>
        <v>114597.03100000002</v>
      </c>
      <c r="G16" s="337">
        <f t="shared" si="19"/>
        <v>1955</v>
      </c>
      <c r="H16" s="337">
        <f t="shared" si="19"/>
        <v>613270.24800000002</v>
      </c>
      <c r="I16" s="337">
        <f t="shared" si="19"/>
        <v>204</v>
      </c>
      <c r="J16" s="337">
        <f t="shared" si="19"/>
        <v>466987.79400000005</v>
      </c>
      <c r="K16" s="337">
        <f t="shared" si="19"/>
        <v>5763</v>
      </c>
      <c r="L16" s="337">
        <f t="shared" si="19"/>
        <v>1194855.0729999999</v>
      </c>
      <c r="M16" s="99"/>
      <c r="N16" s="337">
        <f>SUM(N8:N14)</f>
        <v>162</v>
      </c>
      <c r="O16" s="337">
        <f>SUM(O8:O14)</f>
        <v>547539.97499999998</v>
      </c>
      <c r="P16" s="99"/>
      <c r="Q16" s="147">
        <f>SUM(Q8:Q14)</f>
        <v>88491</v>
      </c>
      <c r="R16" s="148">
        <f>SUM(R8:R14)</f>
        <v>2412364.4820000003</v>
      </c>
      <c r="S16" s="144"/>
      <c r="T16" s="153">
        <f>SUM(T8:T14)</f>
        <v>88486</v>
      </c>
      <c r="U16" s="154">
        <f>SUM(U8:U14)</f>
        <v>2412281.352</v>
      </c>
      <c r="V16" s="145"/>
      <c r="W16" s="155">
        <f>SUM(W8:W14)</f>
        <v>5</v>
      </c>
      <c r="X16" s="154">
        <f>SUM(X8:X14)</f>
        <v>83.130000000062864</v>
      </c>
    </row>
    <row r="17" spans="1:24" s="5" customFormat="1" ht="9.6" customHeight="1" thickTop="1" x14ac:dyDescent="0.25">
      <c r="A17" s="143"/>
      <c r="B17" s="120"/>
      <c r="C17" s="310"/>
      <c r="D17" s="131"/>
      <c r="E17" s="134"/>
      <c r="F17" s="121"/>
      <c r="G17" s="134"/>
      <c r="H17" s="121"/>
      <c r="I17" s="134"/>
      <c r="J17" s="121"/>
      <c r="K17" s="134"/>
      <c r="L17" s="122"/>
      <c r="M17" s="131"/>
      <c r="N17" s="134"/>
      <c r="O17" s="121"/>
      <c r="P17" s="131"/>
      <c r="Q17" s="120"/>
      <c r="R17" s="122"/>
      <c r="S17" s="117"/>
      <c r="T17" s="141"/>
      <c r="U17" s="124"/>
      <c r="V17" s="140"/>
      <c r="W17" s="123"/>
      <c r="X17" s="124"/>
    </row>
    <row r="18" spans="1:24" s="238" customFormat="1" ht="14.4" x14ac:dyDescent="0.25">
      <c r="A18" s="43">
        <v>43101</v>
      </c>
      <c r="B18" s="156">
        <v>1376</v>
      </c>
      <c r="C18" s="311">
        <v>11968.27</v>
      </c>
      <c r="D18" s="118"/>
      <c r="E18" s="254">
        <v>37</v>
      </c>
      <c r="F18" s="128">
        <v>1120.8</v>
      </c>
      <c r="G18" s="254">
        <v>25</v>
      </c>
      <c r="H18" s="128">
        <v>8452.56</v>
      </c>
      <c r="I18" s="254">
        <v>2</v>
      </c>
      <c r="J18" s="128">
        <v>3019.68</v>
      </c>
      <c r="K18" s="125">
        <f t="shared" ref="K18:L20" si="20">SUM(E18+G18+I18)</f>
        <v>64</v>
      </c>
      <c r="L18" s="129">
        <f t="shared" si="20"/>
        <v>12593.039999999999</v>
      </c>
      <c r="M18" s="118"/>
      <c r="N18" s="255">
        <v>0</v>
      </c>
      <c r="O18" s="126">
        <v>0</v>
      </c>
      <c r="P18" s="118"/>
      <c r="Q18" s="224">
        <f t="shared" ref="Q18:R20" si="21">SUM(B18+K18+N18)</f>
        <v>1440</v>
      </c>
      <c r="R18" s="224">
        <f t="shared" si="21"/>
        <v>24561.309999999998</v>
      </c>
      <c r="S18" s="119"/>
      <c r="T18" s="338">
        <v>1440</v>
      </c>
      <c r="U18" s="338">
        <v>24561.309999999998</v>
      </c>
      <c r="V18" s="140"/>
      <c r="W18" s="130">
        <f t="shared" ref="W18" si="22">SUM(Q18-T18)</f>
        <v>0</v>
      </c>
      <c r="X18" s="130">
        <f t="shared" ref="X18" si="23">SUM(R18-U18)</f>
        <v>0</v>
      </c>
    </row>
    <row r="19" spans="1:24" s="238" customFormat="1" ht="14.4" x14ac:dyDescent="0.25">
      <c r="A19" s="43">
        <v>43132</v>
      </c>
      <c r="B19" s="156">
        <v>1365</v>
      </c>
      <c r="C19" s="311">
        <v>11579.94</v>
      </c>
      <c r="D19" s="118"/>
      <c r="E19" s="254">
        <v>30</v>
      </c>
      <c r="F19" s="128">
        <v>1033.77</v>
      </c>
      <c r="G19" s="254">
        <v>26</v>
      </c>
      <c r="H19" s="128">
        <v>10538.59</v>
      </c>
      <c r="I19" s="254">
        <v>0</v>
      </c>
      <c r="J19" s="128">
        <v>0</v>
      </c>
      <c r="K19" s="125">
        <f t="shared" si="20"/>
        <v>56</v>
      </c>
      <c r="L19" s="129">
        <f t="shared" si="20"/>
        <v>11572.36</v>
      </c>
      <c r="M19" s="118"/>
      <c r="N19" s="255">
        <v>0</v>
      </c>
      <c r="O19" s="126">
        <v>0</v>
      </c>
      <c r="P19" s="118"/>
      <c r="Q19" s="224">
        <f t="shared" si="21"/>
        <v>1421</v>
      </c>
      <c r="R19" s="224">
        <f t="shared" si="21"/>
        <v>23152.300000000003</v>
      </c>
      <c r="S19" s="119"/>
      <c r="T19" s="338">
        <v>1421</v>
      </c>
      <c r="U19" s="338">
        <v>23152.300000000003</v>
      </c>
      <c r="V19" s="140"/>
      <c r="W19" s="130">
        <f t="shared" ref="W19" si="24">SUM(Q19-T19)</f>
        <v>0</v>
      </c>
      <c r="X19" s="130">
        <f t="shared" ref="X19" si="25">SUM(R19-U19)</f>
        <v>0</v>
      </c>
    </row>
    <row r="20" spans="1:24" s="238" customFormat="1" ht="14.4" x14ac:dyDescent="0.25">
      <c r="A20" s="43">
        <v>43160</v>
      </c>
      <c r="B20" s="156">
        <v>1180</v>
      </c>
      <c r="C20" s="311">
        <v>10127.56</v>
      </c>
      <c r="D20" s="118"/>
      <c r="E20" s="254">
        <v>17</v>
      </c>
      <c r="F20" s="128">
        <v>624.28</v>
      </c>
      <c r="G20" s="254">
        <v>8</v>
      </c>
      <c r="H20" s="128">
        <v>2548.0700000000002</v>
      </c>
      <c r="I20" s="254">
        <v>1</v>
      </c>
      <c r="J20" s="128">
        <v>4039.2</v>
      </c>
      <c r="K20" s="125">
        <f t="shared" si="20"/>
        <v>26</v>
      </c>
      <c r="L20" s="129">
        <f t="shared" si="20"/>
        <v>7211.55</v>
      </c>
      <c r="M20" s="118"/>
      <c r="N20" s="255">
        <v>0</v>
      </c>
      <c r="O20" s="126">
        <v>0</v>
      </c>
      <c r="P20" s="118"/>
      <c r="Q20" s="224">
        <f t="shared" si="21"/>
        <v>1206</v>
      </c>
      <c r="R20" s="224">
        <f t="shared" si="21"/>
        <v>17339.11</v>
      </c>
      <c r="S20" s="119"/>
      <c r="T20" s="338">
        <v>1205</v>
      </c>
      <c r="U20" s="338">
        <v>17332.810000000001</v>
      </c>
      <c r="V20" s="140"/>
      <c r="W20" s="130">
        <f t="shared" ref="W20" si="26">SUM(Q20-T20)</f>
        <v>1</v>
      </c>
      <c r="X20" s="130">
        <f t="shared" ref="X20" si="27">SUM(R20-U20)</f>
        <v>6.2999999999992724</v>
      </c>
    </row>
    <row r="21" spans="1:24" s="238" customFormat="1" ht="14.4" x14ac:dyDescent="0.25">
      <c r="A21" s="43">
        <v>43191</v>
      </c>
      <c r="B21" s="156">
        <v>1526</v>
      </c>
      <c r="C21" s="311">
        <v>12762.82</v>
      </c>
      <c r="D21" s="118"/>
      <c r="E21" s="254">
        <v>25</v>
      </c>
      <c r="F21" s="128">
        <v>1124.44</v>
      </c>
      <c r="G21" s="254">
        <v>20</v>
      </c>
      <c r="H21" s="128">
        <v>7907.69</v>
      </c>
      <c r="I21" s="254">
        <v>1</v>
      </c>
      <c r="J21" s="128">
        <v>1228.8</v>
      </c>
      <c r="K21" s="125">
        <f t="shared" ref="K21" si="28">SUM(E21+G21+I21)</f>
        <v>46</v>
      </c>
      <c r="L21" s="129">
        <f t="shared" ref="L21" si="29">SUM(F21+H21+J21)</f>
        <v>10260.929999999998</v>
      </c>
      <c r="M21" s="118"/>
      <c r="N21" s="255">
        <v>0</v>
      </c>
      <c r="O21" s="126">
        <v>0</v>
      </c>
      <c r="P21" s="118"/>
      <c r="Q21" s="224">
        <f t="shared" ref="Q21" si="30">SUM(B21+K21+N21)</f>
        <v>1572</v>
      </c>
      <c r="R21" s="224">
        <f t="shared" ref="R21" si="31">SUM(C21+L21+O21)</f>
        <v>23023.75</v>
      </c>
      <c r="S21" s="119"/>
      <c r="T21" s="338">
        <v>1572</v>
      </c>
      <c r="U21" s="338">
        <v>23023.75</v>
      </c>
      <c r="V21" s="140"/>
      <c r="W21" s="130">
        <f t="shared" ref="W21" si="32">SUM(Q21-T21)</f>
        <v>0</v>
      </c>
      <c r="X21" s="130">
        <f t="shared" ref="X21" si="33">SUM(R21-U21)</f>
        <v>0</v>
      </c>
    </row>
    <row r="22" spans="1:24" s="238" customFormat="1" ht="14.4" x14ac:dyDescent="0.25">
      <c r="A22" s="43">
        <v>43221</v>
      </c>
      <c r="B22" s="156">
        <v>1332</v>
      </c>
      <c r="C22" s="311">
        <v>11564.02</v>
      </c>
      <c r="D22" s="118"/>
      <c r="E22" s="254">
        <v>29</v>
      </c>
      <c r="F22" s="128">
        <v>1040.4000000000001</v>
      </c>
      <c r="G22" s="254">
        <v>16</v>
      </c>
      <c r="H22" s="128">
        <v>5524.63</v>
      </c>
      <c r="I22" s="254">
        <v>4</v>
      </c>
      <c r="J22" s="128">
        <v>7229.43</v>
      </c>
      <c r="K22" s="125">
        <f t="shared" ref="K22" si="34">SUM(E22+G22+I22)</f>
        <v>49</v>
      </c>
      <c r="L22" s="129">
        <f t="shared" ref="L22" si="35">SUM(F22+H22+J22)</f>
        <v>13794.460000000001</v>
      </c>
      <c r="M22" s="118"/>
      <c r="N22" s="255">
        <v>1</v>
      </c>
      <c r="O22" s="126">
        <v>9997.65</v>
      </c>
      <c r="P22" s="118"/>
      <c r="Q22" s="224">
        <f t="shared" ref="Q22" si="36">SUM(B22+K22+N22)</f>
        <v>1382</v>
      </c>
      <c r="R22" s="224">
        <f t="shared" ref="R22" si="37">SUM(C22+L22+O22)</f>
        <v>35356.130000000005</v>
      </c>
      <c r="S22" s="119"/>
      <c r="T22" s="338">
        <v>1382</v>
      </c>
      <c r="U22" s="338">
        <v>35356.130000000005</v>
      </c>
      <c r="V22" s="140"/>
      <c r="W22" s="130">
        <f t="shared" ref="W22" si="38">SUM(Q22-T22)</f>
        <v>0</v>
      </c>
      <c r="X22" s="130">
        <f t="shared" ref="X22" si="39">SUM(R22-U22)</f>
        <v>0</v>
      </c>
    </row>
    <row r="23" spans="1:24" s="238" customFormat="1" ht="14.4" x14ac:dyDescent="0.25">
      <c r="A23" s="43">
        <v>43252</v>
      </c>
      <c r="B23" s="156">
        <v>1741</v>
      </c>
      <c r="C23" s="311">
        <v>14956.93</v>
      </c>
      <c r="D23" s="118"/>
      <c r="E23" s="127">
        <v>21</v>
      </c>
      <c r="F23" s="128">
        <v>630.23</v>
      </c>
      <c r="G23" s="127">
        <v>16</v>
      </c>
      <c r="H23" s="128">
        <v>5599.44</v>
      </c>
      <c r="I23" s="127">
        <v>4</v>
      </c>
      <c r="J23" s="128">
        <v>7999.48</v>
      </c>
      <c r="K23" s="125">
        <f t="shared" ref="K23" si="40">SUM(E23+G23+I23)</f>
        <v>41</v>
      </c>
      <c r="L23" s="129">
        <f t="shared" ref="L23" si="41">SUM(F23+H23+J23)</f>
        <v>14229.15</v>
      </c>
      <c r="M23" s="118"/>
      <c r="N23" s="125">
        <v>1</v>
      </c>
      <c r="O23" s="126">
        <v>12998.7</v>
      </c>
      <c r="P23" s="118"/>
      <c r="Q23" s="224">
        <f t="shared" ref="Q23" si="42">SUM(B23+K23+N23)</f>
        <v>1783</v>
      </c>
      <c r="R23" s="224">
        <f t="shared" ref="R23" si="43">SUM(C23+L23+O23)</f>
        <v>42184.78</v>
      </c>
      <c r="S23" s="119"/>
      <c r="T23" s="338">
        <v>1783</v>
      </c>
      <c r="U23" s="338">
        <v>42184.78</v>
      </c>
      <c r="V23" s="140"/>
      <c r="W23" s="130">
        <f t="shared" ref="W23" si="44">SUM(Q23-T23)</f>
        <v>0</v>
      </c>
      <c r="X23" s="130">
        <f t="shared" ref="X23" si="45">SUM(R23-U23)</f>
        <v>0</v>
      </c>
    </row>
    <row r="24" spans="1:24" s="238" customFormat="1" ht="14.4" x14ac:dyDescent="0.25">
      <c r="A24" s="43">
        <v>43282</v>
      </c>
      <c r="B24" s="156">
        <v>1363</v>
      </c>
      <c r="C24" s="311">
        <v>12347.41</v>
      </c>
      <c r="D24" s="118"/>
      <c r="E24" s="127">
        <v>21</v>
      </c>
      <c r="F24" s="128">
        <v>577.69000000000005</v>
      </c>
      <c r="G24" s="127">
        <v>10</v>
      </c>
      <c r="H24" s="128">
        <v>1955.64</v>
      </c>
      <c r="I24" s="127">
        <v>2</v>
      </c>
      <c r="J24" s="128">
        <v>3531.33</v>
      </c>
      <c r="K24" s="125">
        <f t="shared" ref="K24" si="46">SUM(E24+G24+I24)</f>
        <v>33</v>
      </c>
      <c r="L24" s="129">
        <f t="shared" ref="L24" si="47">SUM(F24+H24+J24)</f>
        <v>6064.66</v>
      </c>
      <c r="M24" s="118"/>
      <c r="N24" s="125">
        <v>0</v>
      </c>
      <c r="O24" s="126">
        <v>0</v>
      </c>
      <c r="P24" s="118"/>
      <c r="Q24" s="224">
        <f t="shared" ref="Q24" si="48">SUM(B24+K24+N24)</f>
        <v>1396</v>
      </c>
      <c r="R24" s="224">
        <f t="shared" ref="R24" si="49">SUM(C24+L24+O24)</f>
        <v>18412.07</v>
      </c>
      <c r="S24" s="119"/>
      <c r="T24" s="338">
        <v>1396</v>
      </c>
      <c r="U24" s="338">
        <v>18412.07</v>
      </c>
      <c r="V24" s="140"/>
      <c r="W24" s="130">
        <f t="shared" ref="W24" si="50">SUM(Q24-T24)</f>
        <v>0</v>
      </c>
      <c r="X24" s="130">
        <f t="shared" ref="X24" si="51">SUM(R24-U24)</f>
        <v>0</v>
      </c>
    </row>
    <row r="25" spans="1:24" s="238" customFormat="1" ht="14.4" x14ac:dyDescent="0.25">
      <c r="A25" s="43">
        <v>43313</v>
      </c>
      <c r="B25" s="156">
        <v>1425</v>
      </c>
      <c r="C25" s="311">
        <v>12650.56</v>
      </c>
      <c r="D25" s="118"/>
      <c r="E25" s="127">
        <v>32</v>
      </c>
      <c r="F25" s="128">
        <v>1073.94</v>
      </c>
      <c r="G25" s="127">
        <v>8</v>
      </c>
      <c r="H25" s="128">
        <v>2113.21</v>
      </c>
      <c r="I25" s="127">
        <v>1</v>
      </c>
      <c r="J25" s="128">
        <v>3373.65</v>
      </c>
      <c r="K25" s="125">
        <f t="shared" ref="K25" si="52">SUM(E25+G25+I25)</f>
        <v>41</v>
      </c>
      <c r="L25" s="129">
        <f t="shared" ref="L25" si="53">SUM(F25+H25+J25)</f>
        <v>6560.8</v>
      </c>
      <c r="M25" s="118"/>
      <c r="N25" s="125">
        <v>1</v>
      </c>
      <c r="O25" s="126">
        <v>10693.44</v>
      </c>
      <c r="P25" s="118"/>
      <c r="Q25" s="224">
        <f t="shared" ref="Q25" si="54">SUM(B25+K25+N25)</f>
        <v>1467</v>
      </c>
      <c r="R25" s="224">
        <f t="shared" ref="R25" si="55">SUM(C25+L25+O25)</f>
        <v>29904.800000000003</v>
      </c>
      <c r="S25" s="119"/>
      <c r="T25" s="338">
        <v>1466</v>
      </c>
      <c r="U25" s="338">
        <v>29892.410000000003</v>
      </c>
      <c r="V25" s="140"/>
      <c r="W25" s="130">
        <f t="shared" ref="W25" si="56">SUM(Q25-T25)</f>
        <v>1</v>
      </c>
      <c r="X25" s="130">
        <f t="shared" ref="X25" si="57">SUM(R25-U25)</f>
        <v>12.389999999999418</v>
      </c>
    </row>
    <row r="26" spans="1:24" s="238" customFormat="1" ht="14.4" x14ac:dyDescent="0.25">
      <c r="A26" s="43">
        <v>43344</v>
      </c>
      <c r="B26" s="156">
        <v>1553</v>
      </c>
      <c r="C26" s="311">
        <v>13548.58</v>
      </c>
      <c r="D26" s="118"/>
      <c r="E26" s="127">
        <v>27</v>
      </c>
      <c r="F26" s="128">
        <v>874.17</v>
      </c>
      <c r="G26" s="127">
        <v>10</v>
      </c>
      <c r="H26" s="128">
        <v>2264.2399999999998</v>
      </c>
      <c r="I26" s="127">
        <v>0</v>
      </c>
      <c r="J26" s="128">
        <v>0</v>
      </c>
      <c r="K26" s="125">
        <f t="shared" ref="K26" si="58">SUM(E26+G26+I26)</f>
        <v>37</v>
      </c>
      <c r="L26" s="129">
        <f t="shared" ref="L26" si="59">SUM(F26+H26+J26)</f>
        <v>3138.41</v>
      </c>
      <c r="M26" s="118"/>
      <c r="N26" s="125">
        <v>0</v>
      </c>
      <c r="O26" s="126">
        <v>0</v>
      </c>
      <c r="P26" s="118"/>
      <c r="Q26" s="224">
        <f t="shared" ref="Q26" si="60">SUM(B26+K26+N26)</f>
        <v>1590</v>
      </c>
      <c r="R26" s="224">
        <f t="shared" ref="R26" si="61">SUM(C26+L26+O26)</f>
        <v>16686.989999999998</v>
      </c>
      <c r="S26" s="119"/>
      <c r="T26" s="338">
        <v>1590</v>
      </c>
      <c r="U26" s="338">
        <v>16686.989999999998</v>
      </c>
      <c r="V26" s="140"/>
      <c r="W26" s="130">
        <f t="shared" ref="W26" si="62">SUM(Q26-T26)</f>
        <v>0</v>
      </c>
      <c r="X26" s="130">
        <f t="shared" ref="X26" si="63">SUM(R26-U26)</f>
        <v>0</v>
      </c>
    </row>
    <row r="27" spans="1:24" s="238" customFormat="1" ht="14.4" x14ac:dyDescent="0.25">
      <c r="A27" s="43">
        <v>43374</v>
      </c>
      <c r="B27" s="156">
        <v>1550</v>
      </c>
      <c r="C27" s="311">
        <v>13563.78</v>
      </c>
      <c r="D27" s="118"/>
      <c r="E27" s="127">
        <v>30</v>
      </c>
      <c r="F27" s="128">
        <v>731.46</v>
      </c>
      <c r="G27" s="127">
        <v>8</v>
      </c>
      <c r="H27" s="128">
        <v>3472.39</v>
      </c>
      <c r="I27" s="127">
        <v>2</v>
      </c>
      <c r="J27" s="128">
        <v>10832.95</v>
      </c>
      <c r="K27" s="125">
        <f t="shared" ref="K27" si="64">SUM(E27+G27+I27)</f>
        <v>40</v>
      </c>
      <c r="L27" s="129">
        <f t="shared" ref="L27" si="65">SUM(F27+H27+J27)</f>
        <v>15036.800000000001</v>
      </c>
      <c r="M27" s="118"/>
      <c r="N27" s="125">
        <v>1</v>
      </c>
      <c r="O27" s="126">
        <v>9997.33</v>
      </c>
      <c r="P27" s="118"/>
      <c r="Q27" s="224">
        <f t="shared" ref="Q27" si="66">SUM(B27+K27+N27)</f>
        <v>1591</v>
      </c>
      <c r="R27" s="224">
        <f t="shared" ref="R27" si="67">SUM(C27+L27+O27)</f>
        <v>38597.910000000003</v>
      </c>
      <c r="S27" s="119"/>
      <c r="T27" s="338">
        <v>1590</v>
      </c>
      <c r="U27" s="338">
        <v>38592.639999999999</v>
      </c>
      <c r="V27" s="140"/>
      <c r="W27" s="130">
        <f t="shared" ref="W27" si="68">SUM(Q27-T27)</f>
        <v>1</v>
      </c>
      <c r="X27" s="130">
        <f t="shared" ref="X27" si="69">SUM(R27-U27)</f>
        <v>5.2700000000040745</v>
      </c>
    </row>
    <row r="28" spans="1:24" s="238" customFormat="1" ht="14.4" x14ac:dyDescent="0.25">
      <c r="A28" s="43">
        <v>43405</v>
      </c>
      <c r="B28" s="156">
        <v>1222</v>
      </c>
      <c r="C28" s="311">
        <v>10959.17</v>
      </c>
      <c r="D28" s="118"/>
      <c r="E28" s="127">
        <v>28</v>
      </c>
      <c r="F28" s="128">
        <v>965.73</v>
      </c>
      <c r="G28" s="127">
        <v>15</v>
      </c>
      <c r="H28" s="128">
        <v>4133.63</v>
      </c>
      <c r="I28" s="127">
        <v>4</v>
      </c>
      <c r="J28" s="128">
        <v>6262.38</v>
      </c>
      <c r="K28" s="125">
        <f t="shared" ref="K28" si="70">SUM(E28+G28+I28)</f>
        <v>47</v>
      </c>
      <c r="L28" s="129">
        <f t="shared" ref="L28" si="71">SUM(F28+H28+J28)</f>
        <v>11361.740000000002</v>
      </c>
      <c r="M28" s="118"/>
      <c r="N28" s="125">
        <v>0</v>
      </c>
      <c r="O28" s="126">
        <v>0</v>
      </c>
      <c r="P28" s="118"/>
      <c r="Q28" s="224">
        <f t="shared" ref="Q28" si="72">SUM(B28+K28+N28)</f>
        <v>1269</v>
      </c>
      <c r="R28" s="224">
        <f t="shared" ref="R28" si="73">SUM(C28+L28+O28)</f>
        <v>22320.910000000003</v>
      </c>
      <c r="S28" s="119"/>
      <c r="T28" s="338">
        <v>1268</v>
      </c>
      <c r="U28" s="338">
        <v>22309.75</v>
      </c>
      <c r="V28" s="140"/>
      <c r="W28" s="130">
        <f t="shared" ref="W28" si="74">SUM(Q28-T28)</f>
        <v>1</v>
      </c>
      <c r="X28" s="130">
        <f t="shared" ref="X28" si="75">SUM(R28-U28)</f>
        <v>11.160000000003492</v>
      </c>
    </row>
    <row r="29" spans="1:24" s="238" customFormat="1" ht="14.4" x14ac:dyDescent="0.25">
      <c r="A29" s="43">
        <v>43435</v>
      </c>
      <c r="B29" s="156">
        <v>1554</v>
      </c>
      <c r="C29" s="311">
        <v>13468.16</v>
      </c>
      <c r="D29" s="118"/>
      <c r="E29" s="127">
        <v>34</v>
      </c>
      <c r="F29" s="128">
        <v>1140.82</v>
      </c>
      <c r="G29" s="127">
        <v>41</v>
      </c>
      <c r="H29" s="128">
        <v>15748.66</v>
      </c>
      <c r="I29" s="127">
        <v>5</v>
      </c>
      <c r="J29" s="128">
        <v>8791.77</v>
      </c>
      <c r="K29" s="125">
        <f t="shared" ref="K29" si="76">SUM(E29+G29+I29)</f>
        <v>80</v>
      </c>
      <c r="L29" s="129">
        <f t="shared" ref="L29" si="77">SUM(F29+H29+J29)</f>
        <v>25681.25</v>
      </c>
      <c r="M29" s="118"/>
      <c r="N29" s="125">
        <v>0</v>
      </c>
      <c r="O29" s="126">
        <v>0</v>
      </c>
      <c r="P29" s="118"/>
      <c r="Q29" s="224">
        <f t="shared" ref="Q29" si="78">SUM(B29+K29+N29)</f>
        <v>1634</v>
      </c>
      <c r="R29" s="224">
        <f t="shared" ref="R29" si="79">SUM(C29+L29+O29)</f>
        <v>39149.410000000003</v>
      </c>
      <c r="S29" s="119"/>
      <c r="T29" s="338">
        <v>1631</v>
      </c>
      <c r="U29" s="338">
        <v>39114.32</v>
      </c>
      <c r="V29" s="140"/>
      <c r="W29" s="130">
        <f t="shared" ref="W29" si="80">SUM(Q29-T29)</f>
        <v>3</v>
      </c>
      <c r="X29" s="130">
        <f t="shared" ref="X29" si="81">SUM(R29-U29)</f>
        <v>35.090000000003783</v>
      </c>
    </row>
    <row r="30" spans="1:24" s="238" customFormat="1" ht="5.4" customHeight="1" thickBot="1" x14ac:dyDescent="0.3">
      <c r="A30" s="143"/>
      <c r="B30" s="120"/>
      <c r="C30" s="310"/>
      <c r="D30" s="131"/>
      <c r="E30" s="134"/>
      <c r="F30" s="121"/>
      <c r="G30" s="134"/>
      <c r="H30" s="121"/>
      <c r="I30" s="134"/>
      <c r="J30" s="121"/>
      <c r="K30" s="134"/>
      <c r="L30" s="122"/>
      <c r="M30" s="131"/>
      <c r="N30" s="134"/>
      <c r="O30" s="121"/>
      <c r="P30" s="131"/>
      <c r="Q30" s="120"/>
      <c r="R30" s="122"/>
      <c r="S30" s="117"/>
      <c r="T30" s="141"/>
      <c r="U30" s="124"/>
      <c r="V30" s="140"/>
      <c r="W30" s="123"/>
      <c r="X30" s="124"/>
    </row>
    <row r="31" spans="1:24" s="5" customFormat="1" ht="15" thickTop="1" thickBot="1" x14ac:dyDescent="0.3">
      <c r="A31" s="149" t="s">
        <v>100</v>
      </c>
      <c r="B31" s="157">
        <f>SUM(B18:B29)</f>
        <v>17187</v>
      </c>
      <c r="C31" s="313">
        <f>SUM(C18:C29)</f>
        <v>149497.20000000001</v>
      </c>
      <c r="D31" s="99"/>
      <c r="E31" s="267">
        <f>SUM(E18:E29)</f>
        <v>331</v>
      </c>
      <c r="F31" s="267">
        <f t="shared" ref="F31:J31" si="82">SUM(F18:F29)</f>
        <v>10937.73</v>
      </c>
      <c r="G31" s="267">
        <f t="shared" si="82"/>
        <v>203</v>
      </c>
      <c r="H31" s="267">
        <f t="shared" si="82"/>
        <v>70258.75</v>
      </c>
      <c r="I31" s="267">
        <f t="shared" si="82"/>
        <v>26</v>
      </c>
      <c r="J31" s="267">
        <f t="shared" si="82"/>
        <v>56308.67</v>
      </c>
      <c r="K31" s="157">
        <f>SUM(K18:K29)</f>
        <v>560</v>
      </c>
      <c r="L31" s="157">
        <f>SUM(L18:L29)</f>
        <v>137505.15000000002</v>
      </c>
      <c r="M31" s="99"/>
      <c r="N31" s="157">
        <f>SUM(N18:N29)</f>
        <v>4</v>
      </c>
      <c r="O31" s="157">
        <f>SUM(O18:O29)</f>
        <v>43687.12</v>
      </c>
      <c r="P31" s="99"/>
      <c r="Q31" s="266">
        <f>SUM(Q18:Q29)</f>
        <v>17751</v>
      </c>
      <c r="R31" s="266">
        <f>SUM(R18:R29)</f>
        <v>330689.47000000009</v>
      </c>
      <c r="S31" s="144"/>
      <c r="T31" s="276">
        <f>SUM(T18:T29)</f>
        <v>17744</v>
      </c>
      <c r="U31" s="276">
        <f>SUM(U18:U29)</f>
        <v>330619.26</v>
      </c>
      <c r="V31" s="145"/>
      <c r="W31" s="267">
        <f>SUM(W18:W29)</f>
        <v>7</v>
      </c>
      <c r="X31" s="267">
        <f>SUM(X18:X29)</f>
        <v>70.210000000010041</v>
      </c>
    </row>
    <row r="32" spans="1:24" s="5" customFormat="1" ht="9.6" customHeight="1" thickTop="1" x14ac:dyDescent="0.25">
      <c r="A32" s="143"/>
      <c r="B32" s="120"/>
      <c r="C32" s="310"/>
      <c r="D32" s="131"/>
      <c r="E32" s="134"/>
      <c r="F32" s="121"/>
      <c r="G32" s="134"/>
      <c r="H32" s="121"/>
      <c r="I32" s="134"/>
      <c r="J32" s="121"/>
      <c r="K32" s="134"/>
      <c r="L32" s="122"/>
      <c r="M32" s="131"/>
      <c r="N32" s="134"/>
      <c r="O32" s="121"/>
      <c r="P32" s="131"/>
      <c r="Q32" s="120"/>
      <c r="R32" s="122"/>
      <c r="S32" s="117"/>
      <c r="T32" s="141"/>
      <c r="U32" s="124"/>
      <c r="V32" s="140"/>
      <c r="W32" s="123"/>
      <c r="X32" s="124"/>
    </row>
    <row r="33" spans="1:24" s="238" customFormat="1" ht="14.4" x14ac:dyDescent="0.25">
      <c r="A33" s="43">
        <v>43466</v>
      </c>
      <c r="B33" s="156">
        <v>1592</v>
      </c>
      <c r="C33" s="311">
        <v>14176.42</v>
      </c>
      <c r="D33" s="118"/>
      <c r="E33" s="127">
        <v>31</v>
      </c>
      <c r="F33" s="128">
        <v>1142.97</v>
      </c>
      <c r="G33" s="127">
        <v>29</v>
      </c>
      <c r="H33" s="128">
        <v>9617.4699999999993</v>
      </c>
      <c r="I33" s="127">
        <v>3</v>
      </c>
      <c r="J33" s="128">
        <v>5149.88</v>
      </c>
      <c r="K33" s="125">
        <f t="shared" ref="K33" si="83">SUM(E33+G33+I33)</f>
        <v>63</v>
      </c>
      <c r="L33" s="129">
        <f t="shared" ref="L33" si="84">SUM(F33+H33+J33)</f>
        <v>15910.32</v>
      </c>
      <c r="M33" s="118"/>
      <c r="N33" s="125">
        <v>0</v>
      </c>
      <c r="O33" s="311">
        <v>0</v>
      </c>
      <c r="P33" s="118"/>
      <c r="Q33" s="224">
        <f t="shared" ref="Q33" si="85">SUM(B33+K33+N33)</f>
        <v>1655</v>
      </c>
      <c r="R33" s="224">
        <f t="shared" ref="R33" si="86">SUM(C33+L33+O33)</f>
        <v>30086.739999999998</v>
      </c>
      <c r="S33" s="119"/>
      <c r="T33" s="338">
        <v>1656</v>
      </c>
      <c r="U33" s="338">
        <v>30091.989999999998</v>
      </c>
      <c r="V33" s="140"/>
      <c r="W33" s="130">
        <f t="shared" ref="W33" si="87">SUM(Q33-T33)</f>
        <v>-1</v>
      </c>
      <c r="X33" s="130">
        <f t="shared" ref="X33" si="88">SUM(R33-U33)</f>
        <v>-5.25</v>
      </c>
    </row>
    <row r="34" spans="1:24" s="238" customFormat="1" ht="14.4" x14ac:dyDescent="0.25">
      <c r="A34" s="43">
        <v>43497</v>
      </c>
      <c r="B34" s="156">
        <v>1244</v>
      </c>
      <c r="C34" s="311">
        <v>10976.7</v>
      </c>
      <c r="D34" s="118"/>
      <c r="E34" s="127">
        <v>24</v>
      </c>
      <c r="F34" s="128">
        <v>786.84</v>
      </c>
      <c r="G34" s="127">
        <v>20</v>
      </c>
      <c r="H34" s="128">
        <v>5215.29</v>
      </c>
      <c r="I34" s="127">
        <v>3</v>
      </c>
      <c r="J34" s="128">
        <v>18792.78</v>
      </c>
      <c r="K34" s="125">
        <f t="shared" ref="K34" si="89">SUM(E34+G34+I34)</f>
        <v>47</v>
      </c>
      <c r="L34" s="129">
        <f t="shared" ref="L34" si="90">SUM(F34+H34+J34)</f>
        <v>24794.91</v>
      </c>
      <c r="M34" s="118"/>
      <c r="N34" s="125">
        <v>0</v>
      </c>
      <c r="O34" s="311">
        <v>0</v>
      </c>
      <c r="P34" s="118"/>
      <c r="Q34" s="224">
        <f t="shared" ref="Q34" si="91">SUM(B34+K34+N34)</f>
        <v>1291</v>
      </c>
      <c r="R34" s="224">
        <f t="shared" ref="R34" si="92">SUM(C34+L34+O34)</f>
        <v>35771.61</v>
      </c>
      <c r="S34" s="119"/>
      <c r="T34" s="338">
        <v>1288</v>
      </c>
      <c r="U34" s="338">
        <v>35753.35</v>
      </c>
      <c r="V34" s="140"/>
      <c r="W34" s="130">
        <f t="shared" ref="W34" si="93">SUM(Q34-T34)</f>
        <v>3</v>
      </c>
      <c r="X34" s="130">
        <f t="shared" ref="X34" si="94">SUM(R34-U34)</f>
        <v>18.260000000002037</v>
      </c>
    </row>
    <row r="35" spans="1:24" s="238" customFormat="1" ht="14.4" x14ac:dyDescent="0.25">
      <c r="A35" s="43">
        <v>43525</v>
      </c>
      <c r="B35" s="156">
        <v>1223</v>
      </c>
      <c r="C35" s="311">
        <v>11018.3</v>
      </c>
      <c r="D35" s="118"/>
      <c r="E35" s="127">
        <v>16</v>
      </c>
      <c r="F35" s="128">
        <v>495.85</v>
      </c>
      <c r="G35" s="127">
        <v>14</v>
      </c>
      <c r="H35" s="128">
        <v>2642.1</v>
      </c>
      <c r="I35" s="127">
        <v>0</v>
      </c>
      <c r="J35" s="128">
        <v>0</v>
      </c>
      <c r="K35" s="125">
        <f t="shared" ref="K35" si="95">SUM(E35+G35+I35)</f>
        <v>30</v>
      </c>
      <c r="L35" s="129">
        <f t="shared" ref="L35" si="96">SUM(F35+H35+J35)</f>
        <v>3137.95</v>
      </c>
      <c r="M35" s="118"/>
      <c r="N35" s="125">
        <v>1</v>
      </c>
      <c r="O35" s="311">
        <v>12996</v>
      </c>
      <c r="P35" s="118"/>
      <c r="Q35" s="224">
        <f t="shared" ref="Q35" si="97">SUM(B35+K35+N35)</f>
        <v>1254</v>
      </c>
      <c r="R35" s="224">
        <f t="shared" ref="R35" si="98">SUM(C35+L35+O35)</f>
        <v>27152.25</v>
      </c>
      <c r="S35" s="119"/>
      <c r="T35" s="338">
        <v>1253</v>
      </c>
      <c r="U35" s="338">
        <v>27145.87</v>
      </c>
      <c r="V35" s="140"/>
      <c r="W35" s="130">
        <f t="shared" ref="W35" si="99">SUM(Q35-T35)</f>
        <v>1</v>
      </c>
      <c r="X35" s="130">
        <f t="shared" ref="X35" si="100">SUM(R35-U35)</f>
        <v>6.3800000000010186</v>
      </c>
    </row>
    <row r="36" spans="1:24" s="323" customFormat="1" ht="15" thickTop="1" x14ac:dyDescent="0.25">
      <c r="A36" s="324">
        <v>43556</v>
      </c>
      <c r="B36" s="335">
        <v>1217</v>
      </c>
      <c r="C36" s="328">
        <v>10990.12</v>
      </c>
      <c r="D36" s="325"/>
      <c r="E36" s="329">
        <v>23</v>
      </c>
      <c r="F36" s="330">
        <v>825.23</v>
      </c>
      <c r="G36" s="329">
        <v>17</v>
      </c>
      <c r="H36" s="330">
        <v>6333.98</v>
      </c>
      <c r="I36" s="329">
        <v>3</v>
      </c>
      <c r="J36" s="330">
        <v>5644.96</v>
      </c>
      <c r="K36" s="327">
        <f t="shared" ref="K36" si="101">SUM(E36+G36+I36)</f>
        <v>43</v>
      </c>
      <c r="L36" s="331">
        <f t="shared" ref="L36" si="102">SUM(F36+H36+J36)</f>
        <v>12804.169999999998</v>
      </c>
      <c r="M36" s="325"/>
      <c r="N36" s="327">
        <v>0</v>
      </c>
      <c r="O36" s="328">
        <v>0</v>
      </c>
      <c r="P36" s="325"/>
      <c r="Q36" s="336">
        <f t="shared" ref="Q36" si="103">SUM(B36+K36+N36)</f>
        <v>1260</v>
      </c>
      <c r="R36" s="336">
        <f t="shared" ref="R36" si="104">SUM(C36+L36+O36)</f>
        <v>23794.29</v>
      </c>
      <c r="S36" s="326"/>
      <c r="T36" s="334">
        <v>1260</v>
      </c>
      <c r="U36" s="334">
        <v>23794.29</v>
      </c>
      <c r="V36" s="333"/>
      <c r="W36" s="332">
        <f t="shared" ref="W36" si="105">SUM(Q36-T36)</f>
        <v>0</v>
      </c>
      <c r="X36" s="332">
        <f t="shared" ref="X36" si="106">SUM(R36-U36)</f>
        <v>0</v>
      </c>
    </row>
    <row r="37" spans="1:24" s="323" customFormat="1" ht="15" thickTop="1" x14ac:dyDescent="0.25">
      <c r="A37" s="324">
        <v>43586</v>
      </c>
      <c r="B37" s="335">
        <v>1123</v>
      </c>
      <c r="C37" s="328">
        <v>10070.67</v>
      </c>
      <c r="D37" s="325"/>
      <c r="E37" s="329">
        <v>29</v>
      </c>
      <c r="F37" s="330">
        <v>1121.8800000000001</v>
      </c>
      <c r="G37" s="329">
        <v>10</v>
      </c>
      <c r="H37" s="330">
        <v>5766.01</v>
      </c>
      <c r="I37" s="329">
        <v>2</v>
      </c>
      <c r="J37" s="330">
        <v>6667.2</v>
      </c>
      <c r="K37" s="327">
        <f t="shared" ref="K37" si="107">SUM(E37+G37+I37)</f>
        <v>41</v>
      </c>
      <c r="L37" s="331">
        <f t="shared" ref="L37" si="108">SUM(F37+H37+J37)</f>
        <v>13555.09</v>
      </c>
      <c r="M37" s="325"/>
      <c r="N37" s="327">
        <v>0</v>
      </c>
      <c r="O37" s="328">
        <v>0</v>
      </c>
      <c r="P37" s="325"/>
      <c r="Q37" s="336">
        <f t="shared" ref="Q37" si="109">SUM(B37+K37+N37)</f>
        <v>1164</v>
      </c>
      <c r="R37" s="336">
        <f t="shared" ref="R37" si="110">SUM(C37+L37+O37)</f>
        <v>23625.760000000002</v>
      </c>
      <c r="S37" s="326"/>
      <c r="T37" s="334">
        <v>1161</v>
      </c>
      <c r="U37" s="334">
        <v>23594.57</v>
      </c>
      <c r="V37" s="333"/>
      <c r="W37" s="332">
        <f t="shared" ref="W37" si="111">SUM(Q37-T37)</f>
        <v>3</v>
      </c>
      <c r="X37" s="332">
        <f t="shared" ref="X37" si="112">SUM(R37-U37)</f>
        <v>31.190000000002328</v>
      </c>
    </row>
    <row r="38" spans="1:24" s="323" customFormat="1" ht="14.4" x14ac:dyDescent="0.25">
      <c r="A38" s="324">
        <v>43617</v>
      </c>
      <c r="B38" s="335">
        <v>1106</v>
      </c>
      <c r="C38" s="328">
        <v>10289.76</v>
      </c>
      <c r="D38" s="325"/>
      <c r="E38" s="329">
        <v>30</v>
      </c>
      <c r="F38" s="330">
        <v>1160.27</v>
      </c>
      <c r="G38" s="329">
        <v>12</v>
      </c>
      <c r="H38" s="330">
        <v>4436</v>
      </c>
      <c r="I38" s="329">
        <v>4</v>
      </c>
      <c r="J38" s="330">
        <v>35122.959999999999</v>
      </c>
      <c r="K38" s="327">
        <f t="shared" ref="K38" si="113">SUM(E38+G38+I38)</f>
        <v>46</v>
      </c>
      <c r="L38" s="331">
        <f t="shared" ref="L38" si="114">SUM(F38+H38+J38)</f>
        <v>40719.229999999996</v>
      </c>
      <c r="M38" s="325"/>
      <c r="N38" s="327">
        <v>1</v>
      </c>
      <c r="O38" s="328">
        <v>9991.7999999999993</v>
      </c>
      <c r="P38" s="325"/>
      <c r="Q38" s="336">
        <f t="shared" ref="Q38" si="115">SUM(B38+K38+N38)</f>
        <v>1153</v>
      </c>
      <c r="R38" s="336">
        <f t="shared" ref="R38" si="116">SUM(C38+L38+O38)</f>
        <v>61000.789999999994</v>
      </c>
      <c r="S38" s="326"/>
      <c r="T38" s="334">
        <v>1151</v>
      </c>
      <c r="U38" s="334">
        <v>60928.729999999996</v>
      </c>
      <c r="V38" s="333"/>
      <c r="W38" s="332">
        <f t="shared" ref="W38" si="117">SUM(Q38-T38)</f>
        <v>2</v>
      </c>
      <c r="X38" s="332">
        <f t="shared" ref="X38" si="118">SUM(R38-U38)</f>
        <v>72.059999999997672</v>
      </c>
    </row>
    <row r="39" spans="1:24" s="323" customFormat="1" ht="14.4" x14ac:dyDescent="0.25">
      <c r="A39" s="324">
        <v>43647</v>
      </c>
      <c r="B39" s="335">
        <v>1235</v>
      </c>
      <c r="C39" s="328">
        <v>11121.01</v>
      </c>
      <c r="D39" s="325"/>
      <c r="E39" s="329">
        <v>39</v>
      </c>
      <c r="F39" s="330">
        <v>1483.29</v>
      </c>
      <c r="G39" s="329">
        <v>13</v>
      </c>
      <c r="H39" s="330">
        <v>3363.87</v>
      </c>
      <c r="I39" s="329">
        <v>5</v>
      </c>
      <c r="J39" s="330">
        <v>21477.41</v>
      </c>
      <c r="K39" s="327">
        <f t="shared" ref="K39" si="119">SUM(E39+G39+I39)</f>
        <v>57</v>
      </c>
      <c r="L39" s="331">
        <f t="shared" ref="L39" si="120">SUM(F39+H39+J39)</f>
        <v>26324.57</v>
      </c>
      <c r="M39" s="325"/>
      <c r="N39" s="327">
        <v>0</v>
      </c>
      <c r="O39" s="328">
        <v>0</v>
      </c>
      <c r="P39" s="325"/>
      <c r="Q39" s="336">
        <f t="shared" ref="Q39" si="121">SUM(B39+K39+N39)</f>
        <v>1292</v>
      </c>
      <c r="R39" s="336">
        <f t="shared" ref="R39" si="122">SUM(C39+L39+O39)</f>
        <v>37445.58</v>
      </c>
      <c r="S39" s="326"/>
      <c r="T39" s="334">
        <v>1284</v>
      </c>
      <c r="U39" s="334">
        <v>37381.14</v>
      </c>
      <c r="V39" s="333"/>
      <c r="W39" s="332">
        <f t="shared" ref="W39" si="123">SUM(Q39-T39)</f>
        <v>8</v>
      </c>
      <c r="X39" s="332">
        <f t="shared" ref="X39" si="124">SUM(R39-U39)</f>
        <v>64.440000000002328</v>
      </c>
    </row>
    <row r="40" spans="1:24" s="323" customFormat="1" ht="14.4" x14ac:dyDescent="0.25">
      <c r="A40" s="324">
        <v>43678</v>
      </c>
      <c r="B40" s="335">
        <v>1514</v>
      </c>
      <c r="C40" s="328">
        <v>13451.93</v>
      </c>
      <c r="D40" s="325"/>
      <c r="E40" s="329">
        <v>33</v>
      </c>
      <c r="F40" s="330">
        <v>1026.6300000000001</v>
      </c>
      <c r="G40" s="329">
        <v>11</v>
      </c>
      <c r="H40" s="330">
        <v>3435.22</v>
      </c>
      <c r="I40" s="329">
        <v>0</v>
      </c>
      <c r="J40" s="330">
        <v>0</v>
      </c>
      <c r="K40" s="327">
        <f t="shared" ref="K40" si="125">SUM(E40+G40+I40)</f>
        <v>44</v>
      </c>
      <c r="L40" s="331">
        <f t="shared" ref="L40" si="126">SUM(F40+H40+J40)</f>
        <v>4461.8500000000004</v>
      </c>
      <c r="M40" s="325"/>
      <c r="N40" s="327">
        <v>1</v>
      </c>
      <c r="O40" s="328">
        <v>8997.75</v>
      </c>
      <c r="P40" s="325"/>
      <c r="Q40" s="336">
        <f t="shared" ref="Q40" si="127">SUM(B40+K40+N40)</f>
        <v>1559</v>
      </c>
      <c r="R40" s="336">
        <f t="shared" ref="R40" si="128">SUM(C40+L40+O40)</f>
        <v>26911.53</v>
      </c>
      <c r="S40" s="326"/>
      <c r="T40" s="334">
        <v>1552</v>
      </c>
      <c r="U40" s="334">
        <v>26844.29</v>
      </c>
      <c r="V40" s="333"/>
      <c r="W40" s="332">
        <f t="shared" ref="W40" si="129">SUM(Q40-T40)</f>
        <v>7</v>
      </c>
      <c r="X40" s="332">
        <f t="shared" ref="X40" si="130">SUM(R40-U40)</f>
        <v>67.239999999997963</v>
      </c>
    </row>
    <row r="41" spans="1:24" s="323" customFormat="1" ht="14.4" x14ac:dyDescent="0.25">
      <c r="A41" s="324">
        <v>43709</v>
      </c>
      <c r="B41" s="335">
        <v>1240</v>
      </c>
      <c r="C41" s="328">
        <v>11295.31</v>
      </c>
      <c r="D41" s="325"/>
      <c r="E41" s="329">
        <v>22</v>
      </c>
      <c r="F41" s="330">
        <v>682.88</v>
      </c>
      <c r="G41" s="329">
        <v>20</v>
      </c>
      <c r="H41" s="330">
        <v>10230.030000000001</v>
      </c>
      <c r="I41" s="329">
        <v>5</v>
      </c>
      <c r="J41" s="330">
        <v>16487.580000000002</v>
      </c>
      <c r="K41" s="327">
        <f t="shared" ref="K41" si="131">SUM(E41+G41+I41)</f>
        <v>47</v>
      </c>
      <c r="L41" s="331">
        <f t="shared" ref="L41" si="132">SUM(F41+H41+J41)</f>
        <v>27400.49</v>
      </c>
      <c r="M41" s="325"/>
      <c r="N41" s="327">
        <v>1</v>
      </c>
      <c r="O41" s="328">
        <v>15163.2</v>
      </c>
      <c r="P41" s="325"/>
      <c r="Q41" s="336">
        <f t="shared" ref="Q41" si="133">SUM(B41+K41+N41)</f>
        <v>1288</v>
      </c>
      <c r="R41" s="336">
        <f t="shared" ref="R41" si="134">SUM(C41+L41+O41)</f>
        <v>53859</v>
      </c>
      <c r="S41" s="326"/>
      <c r="T41" s="334">
        <v>1282</v>
      </c>
      <c r="U41" s="334">
        <v>53804.5</v>
      </c>
      <c r="V41" s="333"/>
      <c r="W41" s="332">
        <f t="shared" ref="W41" si="135">SUM(Q41-T41)</f>
        <v>6</v>
      </c>
      <c r="X41" s="332">
        <f t="shared" ref="X41" si="136">SUM(R41-U41)</f>
        <v>54.5</v>
      </c>
    </row>
    <row r="42" spans="1:24" s="323" customFormat="1" ht="14.4" x14ac:dyDescent="0.25">
      <c r="A42" s="324">
        <v>43739</v>
      </c>
      <c r="B42" s="335">
        <v>1199</v>
      </c>
      <c r="C42" s="328">
        <v>10903.82</v>
      </c>
      <c r="D42" s="325"/>
      <c r="E42" s="329">
        <v>28</v>
      </c>
      <c r="F42" s="330">
        <v>787.86</v>
      </c>
      <c r="G42" s="329">
        <v>26</v>
      </c>
      <c r="H42" s="330">
        <v>14173.59</v>
      </c>
      <c r="I42" s="329">
        <v>6</v>
      </c>
      <c r="J42" s="330">
        <v>9539.25</v>
      </c>
      <c r="K42" s="327">
        <f t="shared" ref="K42" si="137">SUM(E42+G42+I42)</f>
        <v>60</v>
      </c>
      <c r="L42" s="331">
        <f t="shared" ref="L42" si="138">SUM(F42+H42+J42)</f>
        <v>24500.7</v>
      </c>
      <c r="M42" s="325"/>
      <c r="N42" s="327">
        <v>0</v>
      </c>
      <c r="O42" s="328">
        <v>0</v>
      </c>
      <c r="P42" s="325"/>
      <c r="Q42" s="336">
        <f t="shared" ref="Q42" si="139">SUM(B42+K42+N42)</f>
        <v>1259</v>
      </c>
      <c r="R42" s="336">
        <f t="shared" ref="R42" si="140">SUM(C42+L42+O42)</f>
        <v>35404.520000000004</v>
      </c>
      <c r="S42" s="326"/>
      <c r="T42" s="334">
        <v>1232</v>
      </c>
      <c r="U42" s="334">
        <v>35971.74</v>
      </c>
      <c r="V42" s="333"/>
      <c r="W42" s="332">
        <f t="shared" ref="W42" si="141">SUM(Q42-T42)</f>
        <v>27</v>
      </c>
      <c r="X42" s="332">
        <f t="shared" ref="X42" si="142">SUM(R42-U42)</f>
        <v>-567.21999999999389</v>
      </c>
    </row>
    <row r="43" spans="1:24" s="323" customFormat="1" ht="14.4" x14ac:dyDescent="0.25">
      <c r="A43" s="324">
        <v>43770</v>
      </c>
      <c r="B43" s="335">
        <v>1450</v>
      </c>
      <c r="C43" s="328">
        <v>13600.56</v>
      </c>
      <c r="D43" s="325"/>
      <c r="E43" s="329">
        <v>36</v>
      </c>
      <c r="F43" s="330">
        <v>880.16</v>
      </c>
      <c r="G43" s="329">
        <v>26</v>
      </c>
      <c r="H43" s="330">
        <v>7360.55</v>
      </c>
      <c r="I43" s="329">
        <v>3</v>
      </c>
      <c r="J43" s="330">
        <v>5508.32</v>
      </c>
      <c r="K43" s="327">
        <f t="shared" ref="K43" si="143">SUM(E43+G43+I43)</f>
        <v>65</v>
      </c>
      <c r="L43" s="331">
        <f t="shared" ref="L43" si="144">SUM(F43+H43+J43)</f>
        <v>13749.03</v>
      </c>
      <c r="M43" s="325"/>
      <c r="N43" s="327">
        <v>0</v>
      </c>
      <c r="O43" s="328">
        <v>0</v>
      </c>
      <c r="P43" s="325"/>
      <c r="Q43" s="336">
        <f t="shared" ref="Q43" si="145">SUM(B43+K43+N43)</f>
        <v>1515</v>
      </c>
      <c r="R43" s="336">
        <f t="shared" ref="R43" si="146">SUM(C43+L43+O43)</f>
        <v>27349.59</v>
      </c>
      <c r="S43" s="326"/>
      <c r="T43" s="334">
        <v>1467</v>
      </c>
      <c r="U43" s="334">
        <v>26992.93</v>
      </c>
      <c r="V43" s="333"/>
      <c r="W43" s="332">
        <f t="shared" ref="W43" si="147">SUM(Q43-T43)</f>
        <v>48</v>
      </c>
      <c r="X43" s="332">
        <f t="shared" ref="X43" si="148">SUM(R43-U43)</f>
        <v>356.65999999999985</v>
      </c>
    </row>
    <row r="44" spans="1:24" s="323" customFormat="1" ht="14.4" x14ac:dyDescent="0.25">
      <c r="A44" s="324">
        <v>43800</v>
      </c>
      <c r="B44" s="335">
        <v>1681</v>
      </c>
      <c r="C44" s="328">
        <v>15977.49</v>
      </c>
      <c r="D44" s="325"/>
      <c r="E44" s="329">
        <v>22</v>
      </c>
      <c r="F44" s="330">
        <v>863.03</v>
      </c>
      <c r="G44" s="329">
        <v>14</v>
      </c>
      <c r="H44" s="330">
        <v>6636.22</v>
      </c>
      <c r="I44" s="329">
        <v>5</v>
      </c>
      <c r="J44" s="330">
        <v>10288.17</v>
      </c>
      <c r="K44" s="327">
        <f t="shared" ref="K44" si="149">SUM(E44+G44+I44)</f>
        <v>41</v>
      </c>
      <c r="L44" s="331">
        <f t="shared" ref="L44" si="150">SUM(F44+H44+J44)</f>
        <v>17787.419999999998</v>
      </c>
      <c r="M44" s="325"/>
      <c r="N44" s="327">
        <v>3</v>
      </c>
      <c r="O44" s="328">
        <v>30801.38</v>
      </c>
      <c r="P44" s="325"/>
      <c r="Q44" s="336">
        <f t="shared" ref="Q44" si="151">SUM(B44+K44+N44)</f>
        <v>1725</v>
      </c>
      <c r="R44" s="336">
        <f t="shared" ref="R44" si="152">SUM(C44+L44+O44)</f>
        <v>64566.289999999994</v>
      </c>
      <c r="S44" s="326"/>
      <c r="T44" s="334">
        <v>1398</v>
      </c>
      <c r="U44" s="334">
        <v>60665.9</v>
      </c>
      <c r="V44" s="333"/>
      <c r="W44" s="332">
        <f t="shared" ref="W44" si="153">SUM(Q44-T44)</f>
        <v>327</v>
      </c>
      <c r="X44" s="332">
        <f t="shared" ref="X44" si="154">SUM(R44-U44)</f>
        <v>3900.3899999999921</v>
      </c>
    </row>
    <row r="45" spans="1:24" s="238" customFormat="1" ht="5.4" customHeight="1" thickBot="1" x14ac:dyDescent="0.3">
      <c r="A45" s="143"/>
      <c r="B45" s="120"/>
      <c r="C45" s="310"/>
      <c r="D45" s="131"/>
      <c r="E45" s="134"/>
      <c r="F45" s="310"/>
      <c r="G45" s="134"/>
      <c r="H45" s="310"/>
      <c r="I45" s="134"/>
      <c r="J45" s="310"/>
      <c r="K45" s="134"/>
      <c r="L45" s="122"/>
      <c r="M45" s="131"/>
      <c r="N45" s="134"/>
      <c r="O45" s="310"/>
      <c r="P45" s="131"/>
      <c r="Q45" s="120"/>
      <c r="R45" s="122"/>
      <c r="S45" s="117"/>
      <c r="T45" s="141"/>
      <c r="U45" s="124"/>
      <c r="V45" s="140"/>
      <c r="W45" s="123"/>
      <c r="X45" s="124"/>
    </row>
    <row r="46" spans="1:24" s="5" customFormat="1" ht="15" thickTop="1" thickBot="1" x14ac:dyDescent="0.3">
      <c r="A46" s="149" t="s">
        <v>322</v>
      </c>
      <c r="B46" s="313">
        <f>SUM(B33:B44)</f>
        <v>15824</v>
      </c>
      <c r="C46" s="337">
        <f>SUM(C33:C44)</f>
        <v>143872.09</v>
      </c>
      <c r="D46" s="99"/>
      <c r="E46" s="337">
        <f t="shared" ref="E46:J46" si="155">SUM(E33:E44)</f>
        <v>333</v>
      </c>
      <c r="F46" s="337">
        <f t="shared" si="155"/>
        <v>11256.890000000001</v>
      </c>
      <c r="G46" s="337">
        <f t="shared" si="155"/>
        <v>212</v>
      </c>
      <c r="H46" s="337">
        <f t="shared" si="155"/>
        <v>79210.33</v>
      </c>
      <c r="I46" s="337">
        <f t="shared" si="155"/>
        <v>39</v>
      </c>
      <c r="J46" s="337">
        <f t="shared" si="155"/>
        <v>134678.51</v>
      </c>
      <c r="K46" s="337">
        <f t="shared" ref="K46:L46" si="156">SUM(K33:K43)</f>
        <v>543</v>
      </c>
      <c r="L46" s="337">
        <f t="shared" si="156"/>
        <v>207358.31</v>
      </c>
      <c r="M46" s="99"/>
      <c r="N46" s="337">
        <f>SUM(N33:N44)</f>
        <v>7</v>
      </c>
      <c r="O46" s="337">
        <f>SUM(O33:O44)</f>
        <v>77950.13</v>
      </c>
      <c r="P46" s="99"/>
      <c r="Q46" s="337">
        <f>SUM(Q33:Q44)</f>
        <v>16415</v>
      </c>
      <c r="R46" s="337">
        <f>SUM(R33:R44)</f>
        <v>446967.95000000007</v>
      </c>
      <c r="S46" s="144"/>
      <c r="T46" s="337">
        <f>SUM(T33:T44)</f>
        <v>15984</v>
      </c>
      <c r="U46" s="337">
        <f>SUM(U33:U44)</f>
        <v>442969.3</v>
      </c>
      <c r="V46" s="145"/>
      <c r="W46" s="337">
        <f>SUM(W33:W44)</f>
        <v>431</v>
      </c>
      <c r="X46" s="337">
        <f>SUM(X33:X44)</f>
        <v>3998.6500000000015</v>
      </c>
    </row>
    <row r="47" spans="1:24" s="5" customFormat="1" ht="9.6" customHeight="1" thickTop="1" x14ac:dyDescent="0.25">
      <c r="A47" s="143"/>
      <c r="B47" s="120"/>
      <c r="C47" s="310"/>
      <c r="D47" s="131"/>
      <c r="E47" s="134"/>
      <c r="F47" s="310"/>
      <c r="G47" s="134"/>
      <c r="H47" s="310"/>
      <c r="I47" s="134"/>
      <c r="J47" s="310"/>
      <c r="K47" s="134"/>
      <c r="L47" s="122"/>
      <c r="M47" s="131"/>
      <c r="N47" s="134"/>
      <c r="O47" s="310"/>
      <c r="P47" s="131"/>
      <c r="Q47" s="120"/>
      <c r="R47" s="122"/>
      <c r="S47" s="117"/>
      <c r="T47" s="141"/>
      <c r="U47" s="124"/>
      <c r="V47" s="140"/>
      <c r="W47" s="123"/>
      <c r="X47" s="124"/>
    </row>
    <row r="48" spans="1:24" s="323" customFormat="1" ht="14.4" x14ac:dyDescent="0.25">
      <c r="A48" s="324">
        <v>43831</v>
      </c>
      <c r="B48" s="335">
        <v>1676</v>
      </c>
      <c r="C48" s="328">
        <v>15425.42</v>
      </c>
      <c r="D48" s="325"/>
      <c r="E48" s="329">
        <v>38</v>
      </c>
      <c r="F48" s="330">
        <v>979.93</v>
      </c>
      <c r="G48" s="329">
        <v>10</v>
      </c>
      <c r="H48" s="330">
        <v>2907.72</v>
      </c>
      <c r="I48" s="329">
        <v>1</v>
      </c>
      <c r="J48" s="330">
        <v>1415.88</v>
      </c>
      <c r="K48" s="327">
        <f t="shared" ref="K48" si="157">SUM(E48+G48+I48)</f>
        <v>49</v>
      </c>
      <c r="L48" s="331">
        <f t="shared" ref="L48" si="158">SUM(F48+H48+J48)</f>
        <v>5303.53</v>
      </c>
      <c r="M48" s="325"/>
      <c r="N48" s="327">
        <v>3</v>
      </c>
      <c r="O48" s="328">
        <v>24990.41</v>
      </c>
      <c r="P48" s="325"/>
      <c r="Q48" s="336">
        <f t="shared" ref="Q48" si="159">SUM(B48+K48+N48)</f>
        <v>1728</v>
      </c>
      <c r="R48" s="336">
        <f t="shared" ref="R48" si="160">SUM(C48+L48+O48)</f>
        <v>45719.360000000001</v>
      </c>
      <c r="S48" s="326"/>
      <c r="T48" s="334">
        <v>996</v>
      </c>
      <c r="U48" s="334">
        <v>30637.11</v>
      </c>
      <c r="V48" s="333"/>
      <c r="W48" s="332">
        <f t="shared" ref="W48" si="161">SUM(Q48-T48)</f>
        <v>732</v>
      </c>
      <c r="X48" s="332">
        <f t="shared" ref="X48" si="162">SUM(R48-U48)</f>
        <v>15082.25</v>
      </c>
    </row>
    <row r="49" spans="1:24" s="323" customFormat="1" ht="14.4" x14ac:dyDescent="0.25">
      <c r="A49" s="324">
        <v>43862</v>
      </c>
      <c r="B49" s="335">
        <v>1207</v>
      </c>
      <c r="C49" s="328">
        <v>10632.64</v>
      </c>
      <c r="D49" s="325"/>
      <c r="E49" s="329">
        <v>18</v>
      </c>
      <c r="F49" s="330">
        <v>561.69000000000005</v>
      </c>
      <c r="G49" s="329">
        <v>9</v>
      </c>
      <c r="H49" s="330">
        <v>1901.21</v>
      </c>
      <c r="I49" s="329">
        <v>1</v>
      </c>
      <c r="J49" s="330">
        <v>1577.6</v>
      </c>
      <c r="K49" s="327">
        <f t="shared" ref="K49" si="163">SUM(E49+G49+I49)</f>
        <v>28</v>
      </c>
      <c r="L49" s="331">
        <f t="shared" ref="L49" si="164">SUM(F49+H49+J49)</f>
        <v>4040.5</v>
      </c>
      <c r="M49" s="325"/>
      <c r="N49" s="327">
        <v>0</v>
      </c>
      <c r="O49" s="328">
        <v>0</v>
      </c>
      <c r="P49" s="325"/>
      <c r="Q49" s="336">
        <f t="shared" ref="Q49" si="165">SUM(B49+K49+N49)</f>
        <v>1235</v>
      </c>
      <c r="R49" s="336">
        <f t="shared" ref="R49" si="166">SUM(C49+L49+O49)</f>
        <v>14673.14</v>
      </c>
      <c r="S49" s="326"/>
      <c r="T49" s="334">
        <v>0</v>
      </c>
      <c r="U49" s="334">
        <v>0</v>
      </c>
      <c r="V49" s="333"/>
      <c r="W49" s="332">
        <f t="shared" ref="W49" si="167">SUM(Q49-T49)</f>
        <v>1235</v>
      </c>
      <c r="X49" s="332">
        <f t="shared" ref="X49" si="168">SUM(R49-U49)</f>
        <v>14673.14</v>
      </c>
    </row>
    <row r="50" spans="1:24" s="323" customFormat="1" ht="5.4" customHeight="1" thickBot="1" x14ac:dyDescent="0.3">
      <c r="A50" s="143"/>
      <c r="B50" s="120"/>
      <c r="C50" s="310"/>
      <c r="D50" s="131"/>
      <c r="E50" s="134"/>
      <c r="F50" s="310"/>
      <c r="G50" s="134"/>
      <c r="H50" s="310"/>
      <c r="I50" s="134"/>
      <c r="J50" s="310"/>
      <c r="K50" s="134"/>
      <c r="L50" s="122"/>
      <c r="M50" s="131"/>
      <c r="N50" s="134"/>
      <c r="O50" s="310"/>
      <c r="P50" s="131"/>
      <c r="Q50" s="120"/>
      <c r="R50" s="122"/>
      <c r="S50" s="117"/>
      <c r="T50" s="141"/>
      <c r="U50" s="124"/>
      <c r="V50" s="333"/>
      <c r="W50" s="123"/>
      <c r="X50" s="124"/>
    </row>
    <row r="51" spans="1:24" s="5" customFormat="1" ht="15" thickTop="1" thickBot="1" x14ac:dyDescent="0.3">
      <c r="A51" s="149" t="s">
        <v>333</v>
      </c>
      <c r="B51" s="337">
        <f>SUM(B48:B49)</f>
        <v>2883</v>
      </c>
      <c r="C51" s="337">
        <f>SUM(C48:C49)</f>
        <v>26058.059999999998</v>
      </c>
      <c r="D51" s="99"/>
      <c r="E51" s="337">
        <f t="shared" ref="E51:L51" si="169">SUM(E48:E49)</f>
        <v>56</v>
      </c>
      <c r="F51" s="337">
        <f t="shared" si="169"/>
        <v>1541.62</v>
      </c>
      <c r="G51" s="337">
        <f t="shared" si="169"/>
        <v>19</v>
      </c>
      <c r="H51" s="337">
        <f t="shared" si="169"/>
        <v>4808.93</v>
      </c>
      <c r="I51" s="337">
        <f t="shared" si="169"/>
        <v>2</v>
      </c>
      <c r="J51" s="337">
        <f t="shared" si="169"/>
        <v>2993.48</v>
      </c>
      <c r="K51" s="337">
        <f t="shared" si="169"/>
        <v>77</v>
      </c>
      <c r="L51" s="337">
        <f t="shared" si="169"/>
        <v>9344.0299999999988</v>
      </c>
      <c r="M51" s="99"/>
      <c r="N51" s="337">
        <f t="shared" ref="N51:O51" si="170">SUM(N48:N49)</f>
        <v>3</v>
      </c>
      <c r="O51" s="337">
        <f t="shared" si="170"/>
        <v>24990.41</v>
      </c>
      <c r="P51" s="99"/>
      <c r="Q51" s="337">
        <f t="shared" ref="Q51:R51" si="171">SUM(Q48:Q49)</f>
        <v>2963</v>
      </c>
      <c r="R51" s="337">
        <f t="shared" si="171"/>
        <v>60392.5</v>
      </c>
      <c r="S51" s="144"/>
      <c r="T51" s="337">
        <f t="shared" ref="T51:U51" si="172">SUM(T48:T49)</f>
        <v>996</v>
      </c>
      <c r="U51" s="337">
        <f t="shared" si="172"/>
        <v>30637.11</v>
      </c>
      <c r="V51" s="145"/>
      <c r="W51" s="337">
        <f t="shared" ref="W51:X51" si="173">SUM(W48:W49)</f>
        <v>1967</v>
      </c>
      <c r="X51" s="337">
        <f t="shared" si="173"/>
        <v>29755.39</v>
      </c>
    </row>
    <row r="52" spans="1:24" s="5" customFormat="1" ht="9.6" customHeight="1" thickTop="1" thickBot="1" x14ac:dyDescent="0.3">
      <c r="A52" s="143"/>
      <c r="B52" s="120"/>
      <c r="C52" s="310"/>
      <c r="D52" s="131"/>
      <c r="E52" s="134"/>
      <c r="F52" s="310"/>
      <c r="G52" s="134"/>
      <c r="H52" s="310"/>
      <c r="I52" s="134"/>
      <c r="J52" s="310"/>
      <c r="K52" s="134"/>
      <c r="L52" s="122"/>
      <c r="M52" s="131"/>
      <c r="N52" s="134"/>
      <c r="O52" s="310"/>
      <c r="P52" s="131"/>
      <c r="Q52" s="120"/>
      <c r="R52" s="122"/>
      <c r="S52" s="117"/>
      <c r="T52" s="141"/>
      <c r="U52" s="124"/>
      <c r="V52" s="333"/>
      <c r="W52" s="123"/>
      <c r="X52" s="124"/>
    </row>
    <row r="53" spans="1:24" s="5" customFormat="1" ht="15" thickBot="1" x14ac:dyDescent="0.3">
      <c r="A53" s="244" t="s">
        <v>1</v>
      </c>
      <c r="B53" s="245">
        <f>SUM(B8:B14)+B31+B46+B51</f>
        <v>118460</v>
      </c>
      <c r="C53" s="314">
        <f>SUM(C8:C14)+C31+C46+C51</f>
        <v>989396.78399999999</v>
      </c>
      <c r="D53" s="150"/>
      <c r="E53" s="314">
        <f t="shared" ref="E53:L53" si="174">SUM(E8:E14)+E31+E46+E51</f>
        <v>4324</v>
      </c>
      <c r="F53" s="314">
        <f t="shared" si="174"/>
        <v>138333.27100000001</v>
      </c>
      <c r="G53" s="314">
        <f t="shared" si="174"/>
        <v>2389</v>
      </c>
      <c r="H53" s="314">
        <f t="shared" si="174"/>
        <v>767548.25800000003</v>
      </c>
      <c r="I53" s="314">
        <f t="shared" si="174"/>
        <v>271</v>
      </c>
      <c r="J53" s="314">
        <f t="shared" si="174"/>
        <v>660968.45400000003</v>
      </c>
      <c r="K53" s="314">
        <f t="shared" si="174"/>
        <v>6943</v>
      </c>
      <c r="L53" s="314">
        <f t="shared" si="174"/>
        <v>1549062.5629999998</v>
      </c>
      <c r="M53" s="150"/>
      <c r="N53" s="314">
        <f>SUM(N8:N14)+N31+N46+N51</f>
        <v>176</v>
      </c>
      <c r="O53" s="314">
        <f>SUM(O8:O14)+O31+O46+O51</f>
        <v>694167.63500000001</v>
      </c>
      <c r="P53" s="150"/>
      <c r="Q53" s="314">
        <f>SUM(Q8:Q14)+Q31+Q46+Q51</f>
        <v>125620</v>
      </c>
      <c r="R53" s="314">
        <f>SUM(R8:R14)+R31+R46+R51</f>
        <v>3250414.4020000007</v>
      </c>
      <c r="S53" s="151"/>
      <c r="T53" s="314">
        <f>SUM(T8:T14)+T31+T46+T51</f>
        <v>123210</v>
      </c>
      <c r="U53" s="314">
        <f>SUM(U8:U14)+U31+U46+U51</f>
        <v>3216507.0219999994</v>
      </c>
      <c r="V53" s="152"/>
      <c r="W53" s="314">
        <f>SUM(W8:W14)+W31+W46+W51</f>
        <v>2410</v>
      </c>
      <c r="X53" s="314">
        <f>SUM(X8:X14)+X31+X46+X51</f>
        <v>33907.380000000077</v>
      </c>
    </row>
    <row r="54" spans="1:24" s="5" customFormat="1" ht="9.6" customHeight="1" x14ac:dyDescent="0.25">
      <c r="A54" s="143"/>
      <c r="B54" s="120"/>
      <c r="C54" s="310"/>
      <c r="D54" s="131"/>
      <c r="E54" s="134"/>
      <c r="F54" s="121"/>
      <c r="G54" s="134"/>
      <c r="H54" s="121"/>
      <c r="I54" s="134"/>
      <c r="J54" s="121"/>
      <c r="K54" s="134" t="s">
        <v>101</v>
      </c>
      <c r="L54" s="122"/>
      <c r="M54" s="131"/>
      <c r="N54" s="134"/>
      <c r="O54" s="121"/>
      <c r="P54" s="131"/>
      <c r="Q54" s="120"/>
      <c r="R54" s="122"/>
      <c r="S54" s="117"/>
      <c r="T54" s="141"/>
      <c r="U54" s="124"/>
      <c r="V54" s="140"/>
      <c r="W54" s="123"/>
      <c r="X54" s="124"/>
    </row>
    <row r="55" spans="1:24" ht="73.8" customHeight="1" x14ac:dyDescent="0.25">
      <c r="A55" s="397" t="s">
        <v>317</v>
      </c>
      <c r="B55" s="397"/>
      <c r="C55" s="397"/>
      <c r="D55" s="397"/>
      <c r="E55" s="397"/>
      <c r="F55" s="397"/>
      <c r="G55" s="397"/>
      <c r="H55" s="397"/>
      <c r="I55" s="397"/>
      <c r="J55" s="397"/>
      <c r="K55" s="397"/>
      <c r="L55" s="397"/>
      <c r="M55" s="397"/>
      <c r="N55" s="397"/>
      <c r="O55" s="397"/>
      <c r="P55" s="397"/>
      <c r="Q55" s="397"/>
      <c r="R55" s="397"/>
      <c r="S55" s="397"/>
      <c r="T55" s="397"/>
      <c r="U55" s="397"/>
      <c r="V55" s="397"/>
      <c r="W55" s="397"/>
      <c r="X55" s="397"/>
    </row>
    <row r="56" spans="1:24" x14ac:dyDescent="0.25">
      <c r="B56" s="1"/>
    </row>
    <row r="57" spans="1:24" x14ac:dyDescent="0.25">
      <c r="B57" s="1"/>
    </row>
    <row r="58" spans="1:24" x14ac:dyDescent="0.25">
      <c r="B58" s="1"/>
    </row>
    <row r="59" spans="1:24" x14ac:dyDescent="0.25">
      <c r="B59" s="1"/>
    </row>
    <row r="60" spans="1:24" x14ac:dyDescent="0.25">
      <c r="B60" s="1"/>
    </row>
    <row r="61" spans="1:24" x14ac:dyDescent="0.25">
      <c r="B61" s="1"/>
    </row>
    <row r="62" spans="1:24" x14ac:dyDescent="0.25">
      <c r="B62" s="1"/>
    </row>
    <row r="63" spans="1:24" x14ac:dyDescent="0.25">
      <c r="B63" s="1"/>
    </row>
    <row r="64" spans="1:24" x14ac:dyDescent="0.25">
      <c r="B64" s="1"/>
    </row>
    <row r="65" spans="2:2" x14ac:dyDescent="0.25">
      <c r="B65" s="1"/>
    </row>
    <row r="66" spans="2:2" x14ac:dyDescent="0.25">
      <c r="B66" s="1"/>
    </row>
    <row r="67" spans="2:2" x14ac:dyDescent="0.25">
      <c r="B67" s="1"/>
    </row>
    <row r="68" spans="2:2" x14ac:dyDescent="0.25">
      <c r="B68" s="1"/>
    </row>
  </sheetData>
  <mergeCells count="16">
    <mergeCell ref="A1:M1"/>
    <mergeCell ref="A5:A7"/>
    <mergeCell ref="A55:X55"/>
    <mergeCell ref="N3:O4"/>
    <mergeCell ref="Q3:R4"/>
    <mergeCell ref="E4:F4"/>
    <mergeCell ref="G4:H4"/>
    <mergeCell ref="W3:X4"/>
    <mergeCell ref="T3:U4"/>
    <mergeCell ref="I4:J4"/>
    <mergeCell ref="K4:L4"/>
    <mergeCell ref="B3:C4"/>
    <mergeCell ref="E3:F3"/>
    <mergeCell ref="G3:H3"/>
    <mergeCell ref="I3:J3"/>
    <mergeCell ref="K3:L3"/>
  </mergeCells>
  <pageMargins left="0.25" right="0.25" top="0.75" bottom="0.75" header="0.3" footer="0.3"/>
  <pageSetup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CD8D4"/>
    <pageSetUpPr fitToPage="1"/>
  </sheetPr>
  <dimension ref="A1:L43"/>
  <sheetViews>
    <sheetView showGridLines="0" zoomScale="90" zoomScaleNormal="90" workbookViewId="0">
      <selection sqref="A1:C1"/>
    </sheetView>
  </sheetViews>
  <sheetFormatPr defaultColWidth="10.33203125" defaultRowHeight="13.8" x14ac:dyDescent="0.25"/>
  <cols>
    <col min="1" max="1" width="23.109375" style="47" bestFit="1" customWidth="1"/>
    <col min="2" max="2" width="21.5546875" style="47" customWidth="1"/>
    <col min="3" max="3" width="20.109375" style="48" customWidth="1"/>
    <col min="4" max="4" width="19" style="47" customWidth="1"/>
    <col min="5" max="5" width="0.88671875" style="47" customWidth="1"/>
    <col min="6" max="6" width="21.33203125" style="47" bestFit="1" customWidth="1"/>
    <col min="7" max="7" width="21.6640625" style="47" bestFit="1" customWidth="1"/>
    <col min="8" max="8" width="0.5546875" style="47" customWidth="1"/>
    <col min="9" max="9" width="10.33203125" style="47"/>
    <col min="10" max="10" width="15.44140625" style="47" bestFit="1" customWidth="1"/>
    <col min="11" max="16384" width="10.33203125" style="47"/>
  </cols>
  <sheetData>
    <row r="1" spans="1:8" ht="18.600000000000001" customHeight="1" x14ac:dyDescent="0.25">
      <c r="A1" s="413" t="str">
        <f>'Annual Capacity'!A2</f>
        <v>New Jersey Solar Installations as of 02/29/2020</v>
      </c>
      <c r="B1" s="413"/>
      <c r="C1" s="413"/>
      <c r="D1" s="281"/>
      <c r="E1" s="292"/>
      <c r="F1" s="292"/>
      <c r="G1" s="100"/>
      <c r="H1" s="100"/>
    </row>
    <row r="2" spans="1:8" ht="18.600000000000001" customHeight="1" x14ac:dyDescent="0.25">
      <c r="A2" s="316" t="s">
        <v>323</v>
      </c>
      <c r="B2" s="316"/>
      <c r="C2" s="316"/>
      <c r="D2" s="316"/>
      <c r="E2" s="292"/>
      <c r="F2" s="292"/>
      <c r="G2" s="316"/>
      <c r="H2" s="316"/>
    </row>
    <row r="3" spans="1:8" ht="6" customHeight="1" x14ac:dyDescent="0.3">
      <c r="A3" s="27"/>
    </row>
    <row r="4" spans="1:8" ht="27.6" customHeight="1" x14ac:dyDescent="0.25">
      <c r="A4" s="87" t="s">
        <v>33</v>
      </c>
      <c r="B4" s="86" t="s">
        <v>34</v>
      </c>
      <c r="C4" s="85" t="s">
        <v>72</v>
      </c>
      <c r="D4" s="85" t="s">
        <v>28</v>
      </c>
    </row>
    <row r="5" spans="1:8" x14ac:dyDescent="0.25">
      <c r="A5" s="28" t="s">
        <v>35</v>
      </c>
      <c r="B5" s="138">
        <f>SUM('Annual Capacity'!D29+'Annual Capacity'!M29)</f>
        <v>125444</v>
      </c>
      <c r="C5" s="135">
        <f>SUM('Annual Capacity'!E29+'Annual Capacity'!N29)</f>
        <v>2556246.767</v>
      </c>
      <c r="D5" s="65">
        <f>C5/$C$7</f>
        <v>0.78643718949409214</v>
      </c>
    </row>
    <row r="6" spans="1:8" x14ac:dyDescent="0.25">
      <c r="A6" s="28" t="s">
        <v>32</v>
      </c>
      <c r="B6" s="138">
        <f>'Annual Capacity'!P29</f>
        <v>176</v>
      </c>
      <c r="C6" s="135">
        <f>'Annual Capacity'!Q29</f>
        <v>694167.63500000001</v>
      </c>
      <c r="D6" s="65">
        <f>C6/$C$7</f>
        <v>0.21356281050590795</v>
      </c>
    </row>
    <row r="7" spans="1:8" x14ac:dyDescent="0.25">
      <c r="A7" s="6" t="s">
        <v>1</v>
      </c>
      <c r="B7" s="139">
        <f>SUM(B5:B6)</f>
        <v>125620</v>
      </c>
      <c r="C7" s="136">
        <f>SUM(C5:C6)</f>
        <v>3250414.4019999998</v>
      </c>
      <c r="D7" s="137">
        <f>SUM(D5:D6)</f>
        <v>1</v>
      </c>
    </row>
    <row r="8" spans="1:8" ht="22.2" customHeight="1" x14ac:dyDescent="0.25"/>
    <row r="9" spans="1:8" ht="17.399999999999999" customHeight="1" x14ac:dyDescent="0.25">
      <c r="A9" s="413" t="s">
        <v>325</v>
      </c>
      <c r="B9" s="413"/>
      <c r="C9" s="413"/>
      <c r="D9" s="413"/>
      <c r="E9" s="413"/>
      <c r="F9" s="413"/>
      <c r="G9" s="100"/>
      <c r="H9" s="100"/>
    </row>
    <row r="10" spans="1:8" ht="17.399999999999999" x14ac:dyDescent="0.3">
      <c r="A10" s="317" t="s">
        <v>324</v>
      </c>
    </row>
    <row r="11" spans="1:8" ht="6" customHeight="1" x14ac:dyDescent="0.3">
      <c r="A11" s="27"/>
    </row>
    <row r="12" spans="1:8" ht="27.6" customHeight="1" x14ac:dyDescent="0.25">
      <c r="A12" s="88" t="s">
        <v>76</v>
      </c>
      <c r="B12" s="86" t="s">
        <v>34</v>
      </c>
      <c r="C12" s="85" t="s">
        <v>72</v>
      </c>
      <c r="D12" s="85" t="s">
        <v>28</v>
      </c>
    </row>
    <row r="13" spans="1:8" x14ac:dyDescent="0.25">
      <c r="A13" s="28" t="s">
        <v>4</v>
      </c>
      <c r="B13" s="339">
        <v>4880</v>
      </c>
      <c r="C13" s="340">
        <v>1176258.7239999999</v>
      </c>
      <c r="D13" s="65">
        <f t="shared" ref="D13:D24" si="0">C13/$C$25</f>
        <v>0.46015069405073605</v>
      </c>
    </row>
    <row r="14" spans="1:8" x14ac:dyDescent="0.25">
      <c r="A14" s="28" t="s">
        <v>2</v>
      </c>
      <c r="B14" s="341">
        <v>183</v>
      </c>
      <c r="C14" s="340">
        <v>9680.5409999999993</v>
      </c>
      <c r="D14" s="65">
        <f t="shared" si="0"/>
        <v>3.7870134937563332E-3</v>
      </c>
    </row>
    <row r="15" spans="1:8" x14ac:dyDescent="0.25">
      <c r="A15" s="28" t="s">
        <v>74</v>
      </c>
      <c r="B15" s="341">
        <v>101</v>
      </c>
      <c r="C15" s="340">
        <v>29311.397000000001</v>
      </c>
      <c r="D15" s="65">
        <f t="shared" si="0"/>
        <v>1.1466575675868623E-2</v>
      </c>
    </row>
    <row r="16" spans="1:8" x14ac:dyDescent="0.25">
      <c r="A16" s="28" t="s">
        <v>36</v>
      </c>
      <c r="B16" s="341">
        <v>270</v>
      </c>
      <c r="C16" s="340">
        <v>56160.112999999998</v>
      </c>
      <c r="D16" s="65">
        <f t="shared" si="0"/>
        <v>2.1969754143067052E-2</v>
      </c>
    </row>
    <row r="17" spans="1:10" x14ac:dyDescent="0.25">
      <c r="A17" s="28" t="s">
        <v>3</v>
      </c>
      <c r="B17" s="341">
        <v>686</v>
      </c>
      <c r="C17" s="340">
        <v>53313.819000000003</v>
      </c>
      <c r="D17" s="65">
        <f t="shared" si="0"/>
        <v>2.0856288089341576E-2</v>
      </c>
    </row>
    <row r="18" spans="1:10" ht="13.8" customHeight="1" x14ac:dyDescent="0.25">
      <c r="A18" s="28" t="s">
        <v>315</v>
      </c>
      <c r="B18" s="341">
        <v>13</v>
      </c>
      <c r="C18" s="340">
        <v>1229.587</v>
      </c>
      <c r="D18" s="65">
        <f t="shared" si="0"/>
        <v>4.8101263769735272E-4</v>
      </c>
      <c r="I18" s="1"/>
      <c r="J18" s="1"/>
    </row>
    <row r="19" spans="1:10" ht="13.8" customHeight="1" x14ac:dyDescent="0.25">
      <c r="A19" s="28" t="s">
        <v>316</v>
      </c>
      <c r="B19" s="341">
        <v>52</v>
      </c>
      <c r="C19" s="340">
        <v>28850.492999999999</v>
      </c>
      <c r="D19" s="65">
        <f t="shared" si="0"/>
        <v>1.1286270704552837E-2</v>
      </c>
      <c r="I19" s="72"/>
      <c r="J19" s="72"/>
    </row>
    <row r="20" spans="1:10" x14ac:dyDescent="0.25">
      <c r="A20" s="28" t="s">
        <v>5</v>
      </c>
      <c r="B20" s="341">
        <v>118460</v>
      </c>
      <c r="C20" s="340">
        <v>989396.78399999999</v>
      </c>
      <c r="D20" s="65">
        <f t="shared" si="0"/>
        <v>0.38705057616998062</v>
      </c>
    </row>
    <row r="21" spans="1:10" x14ac:dyDescent="0.25">
      <c r="A21" s="28" t="s">
        <v>328</v>
      </c>
      <c r="B21" s="341">
        <v>1</v>
      </c>
      <c r="C21" s="340">
        <v>209.3</v>
      </c>
      <c r="D21" s="65">
        <f t="shared" si="0"/>
        <v>8.1877854165712501E-5</v>
      </c>
    </row>
    <row r="22" spans="1:10" x14ac:dyDescent="0.25">
      <c r="A22" s="28" t="s">
        <v>7</v>
      </c>
      <c r="B22" s="341">
        <v>114</v>
      </c>
      <c r="C22" s="340">
        <v>37211.857000000004</v>
      </c>
      <c r="D22" s="65">
        <f t="shared" si="0"/>
        <v>1.4557224083522924E-2</v>
      </c>
    </row>
    <row r="23" spans="1:10" x14ac:dyDescent="0.25">
      <c r="A23" s="28" t="s">
        <v>6</v>
      </c>
      <c r="B23" s="341">
        <v>625</v>
      </c>
      <c r="C23" s="340">
        <v>173100.791</v>
      </c>
      <c r="D23" s="65">
        <f t="shared" si="0"/>
        <v>6.7716776500083509E-2</v>
      </c>
    </row>
    <row r="24" spans="1:10" x14ac:dyDescent="0.25">
      <c r="A24" s="28" t="s">
        <v>75</v>
      </c>
      <c r="B24" s="341">
        <v>59</v>
      </c>
      <c r="C24" s="340">
        <v>1523.3610000000001</v>
      </c>
      <c r="D24" s="65">
        <f t="shared" si="0"/>
        <v>5.9593659722758697E-4</v>
      </c>
    </row>
    <row r="25" spans="1:10" ht="13.8" customHeight="1" x14ac:dyDescent="0.25">
      <c r="A25" s="6" t="s">
        <v>1</v>
      </c>
      <c r="B25" s="139">
        <f>SUM(B13:B24)</f>
        <v>125444</v>
      </c>
      <c r="C25" s="299">
        <f>SUM(C13:C24)</f>
        <v>2556246.7669999995</v>
      </c>
      <c r="D25" s="137">
        <f>SUM(D13:D24)</f>
        <v>1.0000000000000002</v>
      </c>
      <c r="I25" s="72"/>
      <c r="J25" s="72"/>
    </row>
    <row r="26" spans="1:10" s="72" customFormat="1" ht="18" customHeight="1" x14ac:dyDescent="0.25">
      <c r="A26" s="23"/>
      <c r="B26" s="112"/>
      <c r="C26" s="113"/>
      <c r="D26" s="114"/>
    </row>
    <row r="27" spans="1:10" ht="22.2" customHeight="1" x14ac:dyDescent="0.25">
      <c r="A27" s="101" t="s">
        <v>327</v>
      </c>
      <c r="B27" s="101"/>
      <c r="C27" s="101"/>
      <c r="D27" s="101"/>
      <c r="F27" s="416" t="str">
        <f>'Annual Capacity'!V3</f>
        <v>Previously Reported through 1/31/2020</v>
      </c>
      <c r="G27" s="416"/>
      <c r="I27" s="414" t="str">
        <f>'Annual Capacity'!Y3</f>
        <v>Difference between 1/31/2020 and 02/29/2020</v>
      </c>
      <c r="J27" s="414"/>
    </row>
    <row r="28" spans="1:10" ht="17.399999999999999" customHeight="1" x14ac:dyDescent="0.25">
      <c r="A28" s="101" t="s">
        <v>326</v>
      </c>
      <c r="B28" s="101"/>
      <c r="C28" s="101"/>
      <c r="D28" s="101"/>
      <c r="E28" s="101"/>
      <c r="F28" s="416"/>
      <c r="G28" s="416"/>
      <c r="H28" s="104"/>
      <c r="I28" s="414"/>
      <c r="J28" s="414"/>
    </row>
    <row r="29" spans="1:10" ht="7.2" customHeight="1" x14ac:dyDescent="0.3">
      <c r="A29" s="27"/>
      <c r="F29" s="415"/>
      <c r="G29" s="415"/>
      <c r="H29" s="105"/>
      <c r="I29" s="415"/>
      <c r="J29" s="415"/>
    </row>
    <row r="30" spans="1:10" ht="27.6" customHeight="1" x14ac:dyDescent="0.25">
      <c r="A30" s="89" t="s">
        <v>22</v>
      </c>
      <c r="B30" s="76" t="s">
        <v>23</v>
      </c>
      <c r="C30" s="57" t="s">
        <v>72</v>
      </c>
      <c r="D30" s="57" t="s">
        <v>28</v>
      </c>
      <c r="F30" s="204" t="s">
        <v>8</v>
      </c>
      <c r="G30" s="205" t="s">
        <v>29</v>
      </c>
      <c r="H30" s="106"/>
      <c r="I30" s="109" t="s">
        <v>8</v>
      </c>
      <c r="J30" s="109" t="s">
        <v>29</v>
      </c>
    </row>
    <row r="31" spans="1:10" ht="14.4" x14ac:dyDescent="0.3">
      <c r="A31" s="52" t="s">
        <v>16</v>
      </c>
      <c r="B31" s="53">
        <v>80</v>
      </c>
      <c r="C31" s="53">
        <v>80859.649000000005</v>
      </c>
      <c r="D31" s="54">
        <f t="shared" ref="D31:D36" si="1">C31/$C$37</f>
        <v>0.11648432586460186</v>
      </c>
      <c r="F31" s="53">
        <v>80</v>
      </c>
      <c r="G31" s="53">
        <v>80859.649000000005</v>
      </c>
      <c r="H31" s="106"/>
      <c r="I31" s="110">
        <f t="shared" ref="I31:J36" si="2">B31-F31</f>
        <v>0</v>
      </c>
      <c r="J31" s="346">
        <f t="shared" si="2"/>
        <v>0</v>
      </c>
    </row>
    <row r="32" spans="1:10" ht="14.4" x14ac:dyDescent="0.3">
      <c r="A32" s="52" t="s">
        <v>24</v>
      </c>
      <c r="B32" s="53">
        <v>31</v>
      </c>
      <c r="C32" s="53">
        <v>194412.08</v>
      </c>
      <c r="D32" s="54">
        <f t="shared" si="1"/>
        <v>0.28006503068959704</v>
      </c>
      <c r="F32" s="53">
        <v>31</v>
      </c>
      <c r="G32" s="53">
        <v>194412.08</v>
      </c>
      <c r="H32" s="107"/>
      <c r="I32" s="110">
        <f t="shared" si="2"/>
        <v>0</v>
      </c>
      <c r="J32" s="346">
        <f t="shared" si="2"/>
        <v>0</v>
      </c>
    </row>
    <row r="33" spans="1:12" ht="14.4" x14ac:dyDescent="0.3">
      <c r="A33" s="52" t="s">
        <v>330</v>
      </c>
      <c r="B33" s="53">
        <v>1</v>
      </c>
      <c r="C33" s="53">
        <v>28558.58</v>
      </c>
      <c r="D33" s="54">
        <f t="shared" si="1"/>
        <v>4.1140754134986433E-2</v>
      </c>
      <c r="F33" s="53">
        <v>1</v>
      </c>
      <c r="G33" s="53">
        <v>28558.58</v>
      </c>
      <c r="H33" s="107"/>
      <c r="I33" s="110">
        <f t="shared" si="2"/>
        <v>0</v>
      </c>
      <c r="J33" s="346">
        <f t="shared" si="2"/>
        <v>0</v>
      </c>
    </row>
    <row r="34" spans="1:12" ht="14.4" x14ac:dyDescent="0.3">
      <c r="A34" s="52" t="s">
        <v>25</v>
      </c>
      <c r="B34" s="53">
        <v>12</v>
      </c>
      <c r="C34" s="53">
        <v>94478.23</v>
      </c>
      <c r="D34" s="54">
        <f t="shared" si="1"/>
        <v>0.13610290257914429</v>
      </c>
      <c r="F34" s="53">
        <v>12</v>
      </c>
      <c r="G34" s="53">
        <v>94478.23</v>
      </c>
      <c r="H34" s="105"/>
      <c r="I34" s="110">
        <f t="shared" si="2"/>
        <v>0</v>
      </c>
      <c r="J34" s="346">
        <f t="shared" si="2"/>
        <v>0</v>
      </c>
    </row>
    <row r="35" spans="1:12" ht="14.4" x14ac:dyDescent="0.3">
      <c r="A35" s="55" t="s">
        <v>26</v>
      </c>
      <c r="B35" s="56">
        <v>19</v>
      </c>
      <c r="C35" s="56">
        <v>173333.38</v>
      </c>
      <c r="D35" s="54">
        <f t="shared" si="1"/>
        <v>0.24969959885842272</v>
      </c>
      <c r="F35" s="56">
        <v>18</v>
      </c>
      <c r="G35" s="56">
        <v>168333.47</v>
      </c>
      <c r="H35" s="108"/>
      <c r="I35" s="110">
        <f t="shared" si="2"/>
        <v>1</v>
      </c>
      <c r="J35" s="346">
        <f t="shared" si="2"/>
        <v>4999.9100000000035</v>
      </c>
      <c r="K35" s="102"/>
    </row>
    <row r="36" spans="1:12" ht="14.4" x14ac:dyDescent="0.3">
      <c r="A36" s="55" t="s">
        <v>30</v>
      </c>
      <c r="B36" s="56">
        <v>33</v>
      </c>
      <c r="C36" s="56">
        <v>122525.716</v>
      </c>
      <c r="D36" s="54">
        <f t="shared" si="1"/>
        <v>0.17650738787324766</v>
      </c>
      <c r="F36" s="56">
        <v>33</v>
      </c>
      <c r="G36" s="56">
        <v>122525.716</v>
      </c>
      <c r="H36" s="105"/>
      <c r="I36" s="110">
        <f t="shared" si="2"/>
        <v>0</v>
      </c>
      <c r="J36" s="346">
        <f t="shared" si="2"/>
        <v>0</v>
      </c>
      <c r="K36" s="98"/>
    </row>
    <row r="37" spans="1:12" ht="14.4" x14ac:dyDescent="0.3">
      <c r="A37" s="57" t="s">
        <v>27</v>
      </c>
      <c r="B37" s="58">
        <f>SUM(B31:B36)</f>
        <v>176</v>
      </c>
      <c r="C37" s="58">
        <f>SUM(C31:C36)</f>
        <v>694167.63500000001</v>
      </c>
      <c r="D37" s="59">
        <f>SUM(D31:D36)</f>
        <v>1</v>
      </c>
      <c r="F37" s="206">
        <f>SUM(F31:F36)</f>
        <v>175</v>
      </c>
      <c r="G37" s="207">
        <f>SUM(G31:G36)</f>
        <v>689167.72499999998</v>
      </c>
      <c r="H37" s="105"/>
      <c r="I37" s="111">
        <f>B37-F37</f>
        <v>1</v>
      </c>
      <c r="J37" s="347">
        <f>SUM(J31:J36)</f>
        <v>4999.9100000000035</v>
      </c>
      <c r="K37" s="102"/>
    </row>
    <row r="38" spans="1:12" ht="13.8" customHeight="1" x14ac:dyDescent="0.25">
      <c r="A38" s="49"/>
      <c r="B38" s="49"/>
      <c r="C38" s="50"/>
      <c r="D38" s="50"/>
      <c r="E38" s="51"/>
      <c r="K38" s="103"/>
      <c r="L38" s="102"/>
    </row>
    <row r="39" spans="1:12" s="349" customFormat="1" ht="16.2" customHeight="1" x14ac:dyDescent="0.3">
      <c r="A39" s="412" t="s">
        <v>340</v>
      </c>
      <c r="B39" s="412"/>
      <c r="C39" s="412"/>
      <c r="D39" s="412"/>
      <c r="E39" s="412"/>
      <c r="F39" s="412"/>
      <c r="G39" s="351"/>
      <c r="H39" s="351"/>
      <c r="I39" s="351"/>
      <c r="J39" s="351"/>
      <c r="K39" s="351"/>
      <c r="L39" s="351"/>
    </row>
    <row r="40" spans="1:12" s="349" customFormat="1" ht="4.2" customHeight="1" x14ac:dyDescent="0.25">
      <c r="A40" s="355"/>
      <c r="B40" s="355"/>
      <c r="C40" s="355"/>
      <c r="D40" s="355"/>
      <c r="E40" s="355"/>
      <c r="F40" s="350"/>
      <c r="G40" s="351"/>
      <c r="H40" s="351"/>
      <c r="I40" s="351"/>
      <c r="J40" s="351"/>
      <c r="K40" s="351"/>
      <c r="L40" s="351"/>
    </row>
    <row r="41" spans="1:12" ht="26.4" x14ac:dyDescent="0.25">
      <c r="A41" s="356" t="s">
        <v>165</v>
      </c>
      <c r="B41" s="356" t="s">
        <v>102</v>
      </c>
      <c r="C41" s="357" t="s">
        <v>332</v>
      </c>
      <c r="D41" s="358" t="s">
        <v>29</v>
      </c>
      <c r="E41" s="359"/>
      <c r="F41" s="350"/>
      <c r="G41" s="351"/>
      <c r="H41" s="351"/>
      <c r="I41" s="351"/>
      <c r="J41" s="351"/>
      <c r="K41" s="351"/>
      <c r="L41" s="351"/>
    </row>
    <row r="42" spans="1:12" ht="14.4" x14ac:dyDescent="0.3">
      <c r="A42" s="442" t="s">
        <v>339</v>
      </c>
      <c r="B42" s="360" t="s">
        <v>331</v>
      </c>
      <c r="C42" s="361">
        <v>43853</v>
      </c>
      <c r="D42" s="354">
        <v>4999.91</v>
      </c>
      <c r="E42" s="359"/>
      <c r="F42" s="350"/>
      <c r="G42" s="351"/>
      <c r="H42" s="351"/>
      <c r="I42" s="351"/>
      <c r="J42" s="362"/>
      <c r="K42" s="351"/>
      <c r="L42" s="351"/>
    </row>
    <row r="43" spans="1:12" x14ac:dyDescent="0.25">
      <c r="A43" s="352"/>
      <c r="B43" s="352"/>
      <c r="C43" s="353"/>
      <c r="D43" s="352"/>
      <c r="E43" s="352"/>
      <c r="F43" s="352"/>
    </row>
  </sheetData>
  <mergeCells count="5">
    <mergeCell ref="A39:F39"/>
    <mergeCell ref="A1:C1"/>
    <mergeCell ref="I27:J29"/>
    <mergeCell ref="F27:G29"/>
    <mergeCell ref="A9:F9"/>
  </mergeCells>
  <pageMargins left="0.7" right="0.7" top="0.75" bottom="0.75" header="0.3" footer="0.3"/>
  <pageSetup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CD8D4"/>
  </sheetPr>
  <dimension ref="A1:N18"/>
  <sheetViews>
    <sheetView zoomScale="90" zoomScaleNormal="90" workbookViewId="0">
      <selection sqref="A1:F1"/>
    </sheetView>
  </sheetViews>
  <sheetFormatPr defaultColWidth="9.109375" defaultRowHeight="15" x14ac:dyDescent="0.25"/>
  <cols>
    <col min="1" max="1" width="11.6640625" style="40" bestFit="1" customWidth="1"/>
    <col min="2" max="2" width="9.109375" style="40"/>
    <col min="3" max="3" width="17.33203125" style="40" customWidth="1"/>
    <col min="4" max="4" width="17.6640625" style="40" customWidth="1"/>
    <col min="5" max="6" width="22" style="40" bestFit="1" customWidth="1"/>
    <col min="7" max="14" width="9.109375" style="297"/>
    <col min="15" max="16384" width="9.109375" style="40"/>
  </cols>
  <sheetData>
    <row r="1" spans="1:14" ht="17.399999999999999" x14ac:dyDescent="0.25">
      <c r="A1" s="417" t="str">
        <f>'Annual Capacity'!A2</f>
        <v>New Jersey Solar Installations as of 02/29/2020</v>
      </c>
      <c r="B1" s="417"/>
      <c r="C1" s="417"/>
      <c r="D1" s="417"/>
      <c r="E1" s="417"/>
      <c r="F1" s="417"/>
    </row>
    <row r="2" spans="1:14" ht="17.399999999999999" x14ac:dyDescent="0.25">
      <c r="A2" s="417" t="s">
        <v>325</v>
      </c>
      <c r="B2" s="417"/>
      <c r="C2" s="417"/>
      <c r="D2" s="417"/>
      <c r="E2" s="417"/>
      <c r="F2" s="417"/>
    </row>
    <row r="3" spans="1:14" ht="17.399999999999999" x14ac:dyDescent="0.25">
      <c r="A3" s="417" t="s">
        <v>80</v>
      </c>
      <c r="B3" s="417"/>
      <c r="C3" s="417"/>
      <c r="D3" s="417"/>
      <c r="E3" s="417"/>
      <c r="F3" s="417"/>
    </row>
    <row r="4" spans="1:14" ht="11.4" customHeight="1" x14ac:dyDescent="0.25">
      <c r="A4" s="42"/>
      <c r="B4" s="42"/>
      <c r="C4" s="42"/>
      <c r="D4" s="42"/>
      <c r="E4" s="42"/>
      <c r="F4" s="42"/>
    </row>
    <row r="5" spans="1:14" s="60" customFormat="1" ht="17.399999999999999" customHeight="1" x14ac:dyDescent="0.25">
      <c r="A5" s="423" t="s">
        <v>77</v>
      </c>
      <c r="B5" s="424"/>
      <c r="C5" s="424"/>
      <c r="D5" s="424"/>
      <c r="E5" s="424"/>
      <c r="F5" s="425"/>
      <c r="G5" s="296"/>
      <c r="H5" s="296"/>
      <c r="I5" s="296"/>
      <c r="J5" s="296"/>
      <c r="K5" s="296"/>
      <c r="L5" s="296"/>
      <c r="M5" s="296"/>
      <c r="N5" s="296"/>
    </row>
    <row r="6" spans="1:14" s="60" customFormat="1" ht="13.8" x14ac:dyDescent="0.25">
      <c r="A6" s="82" t="s">
        <v>37</v>
      </c>
      <c r="B6" s="80" t="s">
        <v>22</v>
      </c>
      <c r="C6" s="80"/>
      <c r="D6" s="81" t="s">
        <v>23</v>
      </c>
      <c r="E6" s="80" t="s">
        <v>29</v>
      </c>
      <c r="F6" s="81" t="s">
        <v>38</v>
      </c>
      <c r="G6" s="296"/>
      <c r="H6" s="296"/>
      <c r="I6" s="296"/>
      <c r="J6" s="296"/>
      <c r="K6" s="296"/>
      <c r="L6" s="296"/>
      <c r="M6" s="296"/>
      <c r="N6" s="296"/>
    </row>
    <row r="7" spans="1:14" s="60" customFormat="1" ht="14.4" x14ac:dyDescent="0.3">
      <c r="A7" s="83" t="s">
        <v>14</v>
      </c>
      <c r="B7" s="63" t="s">
        <v>39</v>
      </c>
      <c r="C7" s="63"/>
      <c r="D7" s="64">
        <v>34631</v>
      </c>
      <c r="E7" s="64">
        <v>954604.92299999995</v>
      </c>
      <c r="F7" s="65">
        <f>E7/$E$9</f>
        <v>0.37344005098550015</v>
      </c>
      <c r="G7" s="296"/>
      <c r="H7" s="296"/>
      <c r="I7" s="296"/>
      <c r="J7" s="296"/>
      <c r="K7" s="296"/>
      <c r="L7" s="296"/>
      <c r="M7" s="296"/>
      <c r="N7" s="296"/>
    </row>
    <row r="8" spans="1:14" s="60" customFormat="1" ht="14.4" x14ac:dyDescent="0.3">
      <c r="A8" s="83" t="s">
        <v>71</v>
      </c>
      <c r="B8" s="63" t="s">
        <v>40</v>
      </c>
      <c r="C8" s="63"/>
      <c r="D8" s="64">
        <v>90813</v>
      </c>
      <c r="E8" s="64">
        <v>1601641.844</v>
      </c>
      <c r="F8" s="65">
        <f>E8/$E$9</f>
        <v>0.62655994901449985</v>
      </c>
      <c r="G8" s="296"/>
      <c r="H8" s="296"/>
      <c r="I8" s="296"/>
      <c r="J8" s="296"/>
      <c r="K8" s="296"/>
      <c r="L8" s="296"/>
      <c r="M8" s="296"/>
      <c r="N8" s="296"/>
    </row>
    <row r="9" spans="1:14" s="68" customFormat="1" ht="13.8" x14ac:dyDescent="0.25">
      <c r="A9" s="419" t="s">
        <v>27</v>
      </c>
      <c r="B9" s="420"/>
      <c r="C9" s="421"/>
      <c r="D9" s="66">
        <f>SUM(D7:D8)</f>
        <v>125444</v>
      </c>
      <c r="E9" s="66">
        <f>SUM(E7:E8)</f>
        <v>2556246.767</v>
      </c>
      <c r="F9" s="67">
        <f>SUM(F7:F8)</f>
        <v>1</v>
      </c>
      <c r="G9" s="295"/>
      <c r="H9" s="295"/>
      <c r="I9" s="295"/>
      <c r="J9" s="295"/>
      <c r="K9" s="295"/>
      <c r="L9" s="295"/>
      <c r="M9" s="295"/>
      <c r="N9" s="295"/>
    </row>
    <row r="10" spans="1:14" s="60" customFormat="1" ht="3.6" customHeight="1" x14ac:dyDescent="0.25">
      <c r="A10" s="69"/>
      <c r="B10" s="69"/>
      <c r="C10" s="69"/>
      <c r="D10" s="70"/>
      <c r="E10" s="70"/>
      <c r="F10" s="69"/>
      <c r="G10" s="296"/>
      <c r="H10" s="296"/>
      <c r="I10" s="296"/>
      <c r="J10" s="296"/>
      <c r="K10" s="296"/>
      <c r="L10" s="296"/>
      <c r="M10" s="296"/>
      <c r="N10" s="296"/>
    </row>
    <row r="11" spans="1:14" s="60" customFormat="1" ht="13.8" x14ac:dyDescent="0.25">
      <c r="G11" s="298"/>
      <c r="H11" s="296"/>
      <c r="I11" s="296"/>
      <c r="J11" s="296"/>
      <c r="K11" s="296"/>
      <c r="L11" s="296"/>
      <c r="M11" s="296"/>
      <c r="N11" s="296"/>
    </row>
    <row r="12" spans="1:14" s="60" customFormat="1" ht="17.399999999999999" customHeight="1" x14ac:dyDescent="0.25">
      <c r="A12" s="422" t="s">
        <v>81</v>
      </c>
      <c r="B12" s="422"/>
      <c r="C12" s="422"/>
      <c r="D12" s="422"/>
      <c r="E12" s="422"/>
      <c r="F12" s="422"/>
      <c r="G12" s="296"/>
      <c r="H12" s="296"/>
      <c r="I12" s="296"/>
      <c r="J12" s="296"/>
      <c r="K12" s="296"/>
      <c r="L12" s="296"/>
      <c r="M12" s="296"/>
      <c r="N12" s="296"/>
    </row>
    <row r="13" spans="1:14" s="60" customFormat="1" ht="13.8" x14ac:dyDescent="0.25">
      <c r="A13" s="84" t="s">
        <v>37</v>
      </c>
      <c r="B13" s="61" t="s">
        <v>22</v>
      </c>
      <c r="C13" s="61"/>
      <c r="D13" s="62" t="s">
        <v>23</v>
      </c>
      <c r="E13" s="61" t="s">
        <v>29</v>
      </c>
      <c r="F13" s="61" t="s">
        <v>38</v>
      </c>
      <c r="G13" s="296"/>
      <c r="H13" s="296"/>
      <c r="I13" s="296"/>
      <c r="J13" s="296"/>
      <c r="K13" s="296"/>
      <c r="L13" s="296"/>
      <c r="M13" s="296"/>
      <c r="N13" s="296"/>
    </row>
    <row r="14" spans="1:14" s="60" customFormat="1" ht="14.4" x14ac:dyDescent="0.3">
      <c r="A14" s="83" t="s">
        <v>14</v>
      </c>
      <c r="B14" s="63" t="s">
        <v>39</v>
      </c>
      <c r="C14" s="63"/>
      <c r="D14" s="64">
        <v>30253</v>
      </c>
      <c r="E14" s="64">
        <v>270368.28399999999</v>
      </c>
      <c r="F14" s="65">
        <f>E14/E16</f>
        <v>0.27326578009172103</v>
      </c>
      <c r="G14" s="296"/>
      <c r="H14" s="296"/>
      <c r="I14" s="296"/>
      <c r="J14" s="296"/>
      <c r="K14" s="296"/>
      <c r="L14" s="296"/>
      <c r="M14" s="296"/>
      <c r="N14" s="296"/>
    </row>
    <row r="15" spans="1:14" s="60" customFormat="1" ht="14.4" x14ac:dyDescent="0.3">
      <c r="A15" s="83" t="s">
        <v>71</v>
      </c>
      <c r="B15" s="63" t="s">
        <v>40</v>
      </c>
      <c r="C15" s="63"/>
      <c r="D15" s="64">
        <v>88207</v>
      </c>
      <c r="E15" s="64">
        <v>719028.5</v>
      </c>
      <c r="F15" s="65">
        <f>E15/E16</f>
        <v>0.72673421990827902</v>
      </c>
      <c r="G15" s="296"/>
      <c r="H15" s="296"/>
      <c r="I15" s="296"/>
      <c r="J15" s="296"/>
      <c r="K15" s="296"/>
      <c r="L15" s="296"/>
      <c r="M15" s="296"/>
      <c r="N15" s="296"/>
    </row>
    <row r="16" spans="1:14" s="68" customFormat="1" ht="13.8" x14ac:dyDescent="0.25">
      <c r="A16" s="419" t="s">
        <v>27</v>
      </c>
      <c r="B16" s="420"/>
      <c r="C16" s="421"/>
      <c r="D16" s="66">
        <f>SUM(D14:D15)</f>
        <v>118460</v>
      </c>
      <c r="E16" s="66">
        <f>SUM(E14:E15)</f>
        <v>989396.78399999999</v>
      </c>
      <c r="F16" s="67">
        <f>SUM(F14:F15)</f>
        <v>1</v>
      </c>
      <c r="G16" s="295"/>
      <c r="H16" s="295"/>
      <c r="I16" s="295"/>
      <c r="J16" s="295"/>
      <c r="K16" s="295"/>
      <c r="L16" s="295"/>
      <c r="M16" s="295"/>
      <c r="N16" s="295"/>
    </row>
    <row r="17" spans="1:14" s="60" customFormat="1" ht="3.6" customHeight="1" x14ac:dyDescent="0.25">
      <c r="A17" s="69"/>
      <c r="B17" s="69"/>
      <c r="C17" s="69"/>
      <c r="D17" s="70"/>
      <c r="E17" s="70"/>
      <c r="F17" s="69"/>
      <c r="G17" s="296"/>
      <c r="H17" s="296"/>
      <c r="I17" s="296"/>
      <c r="J17" s="296"/>
      <c r="K17" s="296"/>
      <c r="L17" s="296"/>
      <c r="M17" s="296"/>
      <c r="N17" s="296"/>
    </row>
    <row r="18" spans="1:14" ht="37.799999999999997" customHeight="1" x14ac:dyDescent="0.3">
      <c r="A18" s="418" t="s">
        <v>318</v>
      </c>
      <c r="B18" s="418"/>
      <c r="C18" s="418"/>
      <c r="D18" s="418"/>
      <c r="E18" s="418"/>
      <c r="F18" s="418"/>
    </row>
  </sheetData>
  <mergeCells count="8">
    <mergeCell ref="A1:F1"/>
    <mergeCell ref="A18:F18"/>
    <mergeCell ref="A3:F3"/>
    <mergeCell ref="A9:C9"/>
    <mergeCell ref="A16:C16"/>
    <mergeCell ref="A12:F12"/>
    <mergeCell ref="A5:F5"/>
    <mergeCell ref="A2:F2"/>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CD8D4"/>
    <pageSetUpPr fitToPage="1"/>
  </sheetPr>
  <dimension ref="A1:AC84"/>
  <sheetViews>
    <sheetView showGridLines="0" topLeftCell="A2" zoomScale="75" zoomScaleNormal="75" workbookViewId="0">
      <pane ySplit="5" topLeftCell="A7" activePane="bottomLeft" state="frozen"/>
      <selection activeCell="A2" sqref="A2"/>
      <selection pane="bottomLeft" sqref="A1:M2"/>
    </sheetView>
  </sheetViews>
  <sheetFormatPr defaultColWidth="10.33203125" defaultRowHeight="17.399999999999999" x14ac:dyDescent="0.3"/>
  <cols>
    <col min="1" max="1" width="1.33203125" style="180" customWidth="1"/>
    <col min="2" max="2" width="4.21875" style="239" hidden="1" customWidth="1"/>
    <col min="3" max="3" width="17.44140625" style="47" bestFit="1" customWidth="1"/>
    <col min="4" max="4" width="0.88671875" style="116" customWidth="1"/>
    <col min="5" max="5" width="11.77734375" style="72" customWidth="1"/>
    <col min="6" max="6" width="12.6640625" style="72" bestFit="1" customWidth="1"/>
    <col min="7" max="7" width="0.88671875" style="116" customWidth="1"/>
    <col min="8" max="8" width="11.21875" style="72" customWidth="1"/>
    <col min="9" max="9" width="12.88671875" style="72" bestFit="1" customWidth="1"/>
    <col min="10" max="10" width="12.21875" style="72" customWidth="1"/>
    <col min="11" max="11" width="14.44140625" style="72" customWidth="1"/>
    <col min="12" max="12" width="12.33203125" style="72" customWidth="1"/>
    <col min="13" max="13" width="15.109375" style="72" customWidth="1"/>
    <col min="14" max="14" width="14.109375" style="72" customWidth="1"/>
    <col min="15" max="15" width="15.6640625" style="72" bestFit="1" customWidth="1"/>
    <col min="16" max="16" width="0.88671875" style="116" customWidth="1"/>
    <col min="17" max="17" width="11.109375" style="72" bestFit="1" customWidth="1"/>
    <col min="18" max="18" width="13.5546875" style="72" customWidth="1"/>
    <col min="19" max="19" width="0.88671875" style="116" customWidth="1"/>
    <col min="20" max="20" width="11.33203125" style="72" customWidth="1"/>
    <col min="21" max="21" width="15" style="72" customWidth="1"/>
    <col min="22" max="22" width="0.6640625" style="180" customWidth="1"/>
    <col min="23" max="23" width="10.33203125" style="180"/>
    <col min="24" max="24" width="1.5546875" style="180" customWidth="1"/>
    <col min="25" max="25" width="11.5546875" style="180" bestFit="1" customWidth="1"/>
    <col min="26" max="26" width="10.33203125" style="180"/>
    <col min="27" max="27" width="1.44140625" style="180" customWidth="1"/>
    <col min="28" max="28" width="11.5546875" style="180" bestFit="1" customWidth="1"/>
    <col min="29" max="29" width="11.21875" style="180" bestFit="1" customWidth="1"/>
    <col min="30" max="16384" width="10.33203125" style="180"/>
  </cols>
  <sheetData>
    <row r="1" spans="1:29" ht="19.2" hidden="1" customHeight="1" x14ac:dyDescent="0.3">
      <c r="A1" s="426" t="str">
        <f>'Annual Capacity'!A2:M2</f>
        <v>New Jersey Solar Installations as of 02/29/2020</v>
      </c>
      <c r="B1" s="426"/>
      <c r="C1" s="426"/>
      <c r="D1" s="426"/>
      <c r="E1" s="426"/>
      <c r="F1" s="426"/>
      <c r="G1" s="426"/>
      <c r="H1" s="426"/>
      <c r="I1" s="426"/>
      <c r="J1" s="426"/>
      <c r="K1" s="426"/>
      <c r="L1" s="426"/>
      <c r="M1" s="426"/>
    </row>
    <row r="2" spans="1:29" s="1" customFormat="1" ht="18" customHeight="1" x14ac:dyDescent="0.25">
      <c r="A2" s="426"/>
      <c r="B2" s="426"/>
      <c r="C2" s="426"/>
      <c r="D2" s="426"/>
      <c r="E2" s="426"/>
      <c r="F2" s="426"/>
      <c r="G2" s="426"/>
      <c r="H2" s="426"/>
      <c r="I2" s="426"/>
      <c r="J2" s="426"/>
      <c r="K2" s="426"/>
      <c r="L2" s="426"/>
      <c r="M2" s="426"/>
      <c r="N2" s="283" t="s">
        <v>319</v>
      </c>
      <c r="O2" s="283"/>
      <c r="P2" s="283"/>
      <c r="Q2" s="283"/>
      <c r="R2" s="283"/>
      <c r="S2" s="283"/>
      <c r="T2" s="283"/>
      <c r="U2" s="283"/>
      <c r="V2" s="283"/>
      <c r="W2" s="283"/>
      <c r="X2" s="283"/>
      <c r="Y2" s="283"/>
      <c r="Z2" s="283"/>
      <c r="AA2" s="283"/>
      <c r="AB2" s="283"/>
      <c r="AC2" s="283"/>
    </row>
    <row r="3" spans="1:29" ht="16.5" customHeight="1" x14ac:dyDescent="0.3">
      <c r="C3" s="159"/>
    </row>
    <row r="4" spans="1:29" ht="32.25" customHeight="1" x14ac:dyDescent="0.3">
      <c r="C4" s="430" t="s">
        <v>45</v>
      </c>
      <c r="D4" s="22"/>
      <c r="E4" s="380" t="s">
        <v>86</v>
      </c>
      <c r="F4" s="380"/>
      <c r="G4" s="22"/>
      <c r="H4" s="431" t="s">
        <v>10</v>
      </c>
      <c r="I4" s="432"/>
      <c r="J4" s="433" t="s">
        <v>10</v>
      </c>
      <c r="K4" s="434"/>
      <c r="L4" s="435" t="s">
        <v>10</v>
      </c>
      <c r="M4" s="434"/>
      <c r="N4" s="436" t="s">
        <v>10</v>
      </c>
      <c r="O4" s="437"/>
      <c r="P4" s="22"/>
      <c r="Q4" s="380" t="s">
        <v>85</v>
      </c>
      <c r="R4" s="380"/>
      <c r="S4" s="22"/>
      <c r="T4" s="369" t="str">
        <f>'Annual Capacity'!S4</f>
        <v>Total of All Projects               as of 02/29/2020 (kW)</v>
      </c>
      <c r="U4" s="370"/>
      <c r="W4" s="173"/>
      <c r="X4" s="4"/>
      <c r="Y4" s="428" t="str">
        <f>'Annual Capacity'!V3</f>
        <v>Previously Reported through 1/31/2020</v>
      </c>
      <c r="Z4" s="428"/>
      <c r="AA4" s="293"/>
      <c r="AB4" s="414" t="str">
        <f>'Annual Capacity'!Y3</f>
        <v>Difference between 1/31/2020 and 02/29/2020</v>
      </c>
      <c r="AC4" s="414"/>
    </row>
    <row r="5" spans="1:29" s="182" customFormat="1" ht="13.95" customHeight="1" x14ac:dyDescent="0.25">
      <c r="B5" s="240"/>
      <c r="C5" s="430"/>
      <c r="D5" s="22"/>
      <c r="E5" s="380"/>
      <c r="F5" s="380"/>
      <c r="G5" s="22"/>
      <c r="H5" s="373" t="s">
        <v>82</v>
      </c>
      <c r="I5" s="374"/>
      <c r="J5" s="381" t="s">
        <v>83</v>
      </c>
      <c r="K5" s="382"/>
      <c r="L5" s="390" t="s">
        <v>84</v>
      </c>
      <c r="M5" s="382"/>
      <c r="N5" s="375" t="s">
        <v>79</v>
      </c>
      <c r="O5" s="376"/>
      <c r="P5" s="22"/>
      <c r="Q5" s="380"/>
      <c r="R5" s="380"/>
      <c r="S5" s="22"/>
      <c r="T5" s="371"/>
      <c r="U5" s="372"/>
      <c r="X5" s="47"/>
      <c r="Y5" s="429"/>
      <c r="Z5" s="429"/>
      <c r="AA5" s="294"/>
      <c r="AB5" s="415"/>
      <c r="AC5" s="415"/>
    </row>
    <row r="6" spans="1:29" s="183" customFormat="1" ht="41.4" x14ac:dyDescent="0.3">
      <c r="B6" s="241"/>
      <c r="C6" s="430"/>
      <c r="D6" s="90"/>
      <c r="E6" s="172" t="s">
        <v>9</v>
      </c>
      <c r="F6" s="172" t="s">
        <v>11</v>
      </c>
      <c r="G6" s="90"/>
      <c r="H6" s="91" t="s">
        <v>9</v>
      </c>
      <c r="I6" s="91" t="s">
        <v>11</v>
      </c>
      <c r="J6" s="92" t="s">
        <v>9</v>
      </c>
      <c r="K6" s="92" t="s">
        <v>11</v>
      </c>
      <c r="L6" s="91" t="s">
        <v>9</v>
      </c>
      <c r="M6" s="91" t="s">
        <v>11</v>
      </c>
      <c r="N6" s="172" t="s">
        <v>9</v>
      </c>
      <c r="O6" s="172" t="s">
        <v>11</v>
      </c>
      <c r="P6" s="90"/>
      <c r="Q6" s="172" t="s">
        <v>9</v>
      </c>
      <c r="R6" s="172" t="s">
        <v>11</v>
      </c>
      <c r="S6" s="90"/>
      <c r="T6" s="174" t="s">
        <v>8</v>
      </c>
      <c r="U6" s="174" t="s">
        <v>12</v>
      </c>
      <c r="W6" s="57" t="s">
        <v>69</v>
      </c>
      <c r="X6" s="47"/>
      <c r="Y6" s="77" t="s">
        <v>34</v>
      </c>
      <c r="Z6" s="78" t="s">
        <v>68</v>
      </c>
      <c r="AA6" s="208"/>
      <c r="AB6" s="77" t="s">
        <v>34</v>
      </c>
      <c r="AC6" s="78" t="s">
        <v>68</v>
      </c>
    </row>
    <row r="7" spans="1:29" s="183" customFormat="1" x14ac:dyDescent="0.3">
      <c r="B7" s="241">
        <v>1</v>
      </c>
      <c r="C7" s="202" t="s">
        <v>46</v>
      </c>
      <c r="D7" s="190"/>
      <c r="E7" s="277">
        <v>1113</v>
      </c>
      <c r="F7" s="277">
        <v>10892.236999999999</v>
      </c>
      <c r="G7" s="193"/>
      <c r="H7" s="280">
        <v>100</v>
      </c>
      <c r="I7" s="277">
        <v>3526.8719999999998</v>
      </c>
      <c r="J7" s="280">
        <v>47</v>
      </c>
      <c r="K7" s="277">
        <v>16229.727000000001</v>
      </c>
      <c r="L7" s="280">
        <v>3</v>
      </c>
      <c r="M7" s="277">
        <v>9960.57</v>
      </c>
      <c r="N7" s="187">
        <f>SUM(H7+J7+L7)</f>
        <v>150</v>
      </c>
      <c r="O7" s="187">
        <f>SUM(I7+K7+M7)</f>
        <v>29717.169000000002</v>
      </c>
      <c r="P7" s="190"/>
      <c r="Q7" s="280">
        <v>4</v>
      </c>
      <c r="R7" s="277">
        <v>31844.63</v>
      </c>
      <c r="S7" s="190"/>
      <c r="T7" s="201">
        <f>SUM(E7+N7+Q7)</f>
        <v>1267</v>
      </c>
      <c r="U7" s="201">
        <f>SUM(F7+O7+R7)</f>
        <v>72454.036000000007</v>
      </c>
      <c r="W7" s="65">
        <f>U7/$U$29</f>
        <v>2.2290707288097969E-2</v>
      </c>
      <c r="X7" s="47"/>
      <c r="Y7" s="315">
        <v>1244</v>
      </c>
      <c r="Z7" s="315">
        <v>72197.47600000001</v>
      </c>
      <c r="AA7" s="209"/>
      <c r="AB7" s="199">
        <f>SUM(T7-Y7)</f>
        <v>23</v>
      </c>
      <c r="AC7" s="199">
        <f>SUM(U7-Z7)</f>
        <v>256.55999999999767</v>
      </c>
    </row>
    <row r="8" spans="1:29" s="183" customFormat="1" x14ac:dyDescent="0.3">
      <c r="B8" s="241">
        <v>2</v>
      </c>
      <c r="C8" s="202" t="s">
        <v>47</v>
      </c>
      <c r="D8" s="190"/>
      <c r="E8" s="277">
        <v>1073</v>
      </c>
      <c r="F8" s="277">
        <v>10184.726000000001</v>
      </c>
      <c r="G8" s="193"/>
      <c r="H8" s="280">
        <v>85</v>
      </c>
      <c r="I8" s="277">
        <v>2106.8710000000001</v>
      </c>
      <c r="J8" s="280">
        <v>34</v>
      </c>
      <c r="K8" s="277">
        <v>13201.995999999999</v>
      </c>
      <c r="L8" s="280">
        <v>5</v>
      </c>
      <c r="M8" s="277">
        <v>30565.85</v>
      </c>
      <c r="N8" s="187">
        <f t="shared" ref="N8:N27" si="0">SUM(H8+J8+L8)</f>
        <v>124</v>
      </c>
      <c r="O8" s="187">
        <f t="shared" ref="O8:O27" si="1">SUM(I8+K8+M8)</f>
        <v>45874.716999999997</v>
      </c>
      <c r="P8" s="190"/>
      <c r="Q8" s="280">
        <v>8</v>
      </c>
      <c r="R8" s="277">
        <v>53167.504000000001</v>
      </c>
      <c r="S8" s="190"/>
      <c r="T8" s="201">
        <f t="shared" ref="T8:T27" si="2">SUM(E8+N8+Q8)</f>
        <v>1205</v>
      </c>
      <c r="U8" s="201">
        <f t="shared" ref="U8:U27" si="3">SUM(F8+O8+R8)</f>
        <v>109226.947</v>
      </c>
      <c r="W8" s="65">
        <f t="shared" ref="W8:W27" si="4">U8/$U$29</f>
        <v>3.3604006594602824E-2</v>
      </c>
      <c r="X8" s="47"/>
      <c r="Y8" s="315">
        <v>1184</v>
      </c>
      <c r="Z8" s="315">
        <v>109027.277</v>
      </c>
      <c r="AA8" s="209"/>
      <c r="AB8" s="199">
        <f t="shared" ref="AB8:AB27" si="5">SUM(T8-Y8)</f>
        <v>21</v>
      </c>
      <c r="AC8" s="199">
        <f t="shared" ref="AC8:AC27" si="6">SUM(U8-Z8)</f>
        <v>199.66999999999825</v>
      </c>
    </row>
    <row r="9" spans="1:29" s="184" customFormat="1" ht="18" x14ac:dyDescent="0.3">
      <c r="B9" s="241">
        <v>3</v>
      </c>
      <c r="C9" s="202" t="s">
        <v>48</v>
      </c>
      <c r="D9" s="191"/>
      <c r="E9" s="277">
        <v>3108</v>
      </c>
      <c r="F9" s="277">
        <v>25350.080999999998</v>
      </c>
      <c r="G9" s="278"/>
      <c r="H9" s="280">
        <v>151</v>
      </c>
      <c r="I9" s="277">
        <v>6033.4859999999999</v>
      </c>
      <c r="J9" s="280">
        <v>134</v>
      </c>
      <c r="K9" s="277">
        <v>43386.28</v>
      </c>
      <c r="L9" s="280">
        <v>13</v>
      </c>
      <c r="M9" s="277">
        <v>36302.54</v>
      </c>
      <c r="N9" s="187">
        <f t="shared" si="0"/>
        <v>298</v>
      </c>
      <c r="O9" s="187">
        <f t="shared" si="1"/>
        <v>85722.305999999997</v>
      </c>
      <c r="P9" s="190"/>
      <c r="Q9" s="280">
        <v>1</v>
      </c>
      <c r="R9" s="277">
        <v>2936.64</v>
      </c>
      <c r="S9" s="191"/>
      <c r="T9" s="201">
        <f t="shared" si="2"/>
        <v>3407</v>
      </c>
      <c r="U9" s="201">
        <f t="shared" si="3"/>
        <v>114009.02699999999</v>
      </c>
      <c r="W9" s="65">
        <f t="shared" si="4"/>
        <v>3.5075228232390773E-2</v>
      </c>
      <c r="X9" s="47"/>
      <c r="Y9" s="315">
        <v>3353</v>
      </c>
      <c r="Z9" s="315">
        <v>113434.387</v>
      </c>
      <c r="AA9" s="209"/>
      <c r="AB9" s="199">
        <f t="shared" si="5"/>
        <v>54</v>
      </c>
      <c r="AC9" s="199">
        <f t="shared" si="6"/>
        <v>574.63999999998487</v>
      </c>
    </row>
    <row r="10" spans="1:29" s="184" customFormat="1" ht="18" x14ac:dyDescent="0.3">
      <c r="B10" s="241">
        <v>4</v>
      </c>
      <c r="C10" s="202" t="s">
        <v>49</v>
      </c>
      <c r="D10" s="191"/>
      <c r="E10" s="277">
        <v>1617</v>
      </c>
      <c r="F10" s="277">
        <v>16919.131000000001</v>
      </c>
      <c r="G10" s="278"/>
      <c r="H10" s="280">
        <v>137</v>
      </c>
      <c r="I10" s="277">
        <v>2982.5010000000002</v>
      </c>
      <c r="J10" s="280">
        <v>23</v>
      </c>
      <c r="K10" s="277">
        <v>6885.16</v>
      </c>
      <c r="L10" s="280">
        <v>4</v>
      </c>
      <c r="M10" s="277">
        <v>6248.43</v>
      </c>
      <c r="N10" s="187">
        <f t="shared" si="0"/>
        <v>164</v>
      </c>
      <c r="O10" s="187">
        <f t="shared" si="1"/>
        <v>16116.091</v>
      </c>
      <c r="P10" s="190"/>
      <c r="Q10" s="280">
        <v>12</v>
      </c>
      <c r="R10" s="277">
        <v>72299.074999999997</v>
      </c>
      <c r="S10" s="191"/>
      <c r="T10" s="201">
        <f t="shared" si="2"/>
        <v>1793</v>
      </c>
      <c r="U10" s="201">
        <f t="shared" si="3"/>
        <v>105334.29699999999</v>
      </c>
      <c r="W10" s="65">
        <f t="shared" si="4"/>
        <v>3.2406420835197861E-2</v>
      </c>
      <c r="X10" s="47"/>
      <c r="Y10" s="315">
        <v>1772</v>
      </c>
      <c r="Z10" s="315">
        <v>105080.777</v>
      </c>
      <c r="AA10" s="209"/>
      <c r="AB10" s="199">
        <f t="shared" si="5"/>
        <v>21</v>
      </c>
      <c r="AC10" s="199">
        <f t="shared" si="6"/>
        <v>253.51999999998952</v>
      </c>
    </row>
    <row r="11" spans="1:29" s="183" customFormat="1" x14ac:dyDescent="0.3">
      <c r="B11" s="241">
        <v>5</v>
      </c>
      <c r="C11" s="202" t="s">
        <v>50</v>
      </c>
      <c r="D11" s="190"/>
      <c r="E11" s="277">
        <v>3834</v>
      </c>
      <c r="F11" s="277">
        <v>32228.548999999999</v>
      </c>
      <c r="G11" s="193"/>
      <c r="H11" s="280">
        <v>177</v>
      </c>
      <c r="I11" s="277">
        <v>6348.1540000000005</v>
      </c>
      <c r="J11" s="280">
        <v>152</v>
      </c>
      <c r="K11" s="277">
        <v>46225.972000000002</v>
      </c>
      <c r="L11" s="280">
        <v>24</v>
      </c>
      <c r="M11" s="277">
        <v>50659.000999999997</v>
      </c>
      <c r="N11" s="187">
        <f t="shared" si="0"/>
        <v>353</v>
      </c>
      <c r="O11" s="187">
        <f t="shared" si="1"/>
        <v>103233.12700000001</v>
      </c>
      <c r="P11" s="190"/>
      <c r="Q11" s="280">
        <v>3</v>
      </c>
      <c r="R11" s="277">
        <v>5755.86</v>
      </c>
      <c r="S11" s="190"/>
      <c r="T11" s="201">
        <f t="shared" si="2"/>
        <v>4190</v>
      </c>
      <c r="U11" s="201">
        <f t="shared" si="3"/>
        <v>141217.53599999999</v>
      </c>
      <c r="W11" s="65">
        <f t="shared" si="4"/>
        <v>4.3446009811274514E-2</v>
      </c>
      <c r="X11" s="47"/>
      <c r="Y11" s="315">
        <v>4095</v>
      </c>
      <c r="Z11" s="315">
        <v>138898.48599999998</v>
      </c>
      <c r="AA11" s="209"/>
      <c r="AB11" s="199">
        <f t="shared" si="5"/>
        <v>95</v>
      </c>
      <c r="AC11" s="199">
        <f t="shared" si="6"/>
        <v>2319.0500000000175</v>
      </c>
    </row>
    <row r="12" spans="1:29" s="183" customFormat="1" x14ac:dyDescent="0.3">
      <c r="B12" s="241">
        <v>6</v>
      </c>
      <c r="C12" s="202" t="s">
        <v>52</v>
      </c>
      <c r="D12" s="190"/>
      <c r="E12" s="277">
        <v>3040</v>
      </c>
      <c r="F12" s="277">
        <v>22437.862000000001</v>
      </c>
      <c r="G12" s="193"/>
      <c r="H12" s="280">
        <v>136</v>
      </c>
      <c r="I12" s="277">
        <v>3923.7040000000002</v>
      </c>
      <c r="J12" s="280">
        <v>108</v>
      </c>
      <c r="K12" s="277">
        <v>32701.48</v>
      </c>
      <c r="L12" s="280">
        <v>5</v>
      </c>
      <c r="M12" s="277">
        <v>6454.1139999999996</v>
      </c>
      <c r="N12" s="187">
        <f t="shared" si="0"/>
        <v>249</v>
      </c>
      <c r="O12" s="187">
        <f t="shared" si="1"/>
        <v>43079.298000000003</v>
      </c>
      <c r="P12" s="190"/>
      <c r="Q12" s="280">
        <v>5</v>
      </c>
      <c r="R12" s="277">
        <v>3514.01</v>
      </c>
      <c r="S12" s="190"/>
      <c r="T12" s="201">
        <f t="shared" si="2"/>
        <v>3294</v>
      </c>
      <c r="U12" s="201">
        <f t="shared" si="3"/>
        <v>69031.17</v>
      </c>
      <c r="W12" s="65">
        <f t="shared" si="4"/>
        <v>2.1237652022931194E-2</v>
      </c>
      <c r="X12" s="47"/>
      <c r="Y12" s="315">
        <v>3206</v>
      </c>
      <c r="Z12" s="315">
        <v>68279.34</v>
      </c>
      <c r="AA12" s="209"/>
      <c r="AB12" s="199">
        <f t="shared" si="5"/>
        <v>88</v>
      </c>
      <c r="AC12" s="199">
        <f t="shared" si="6"/>
        <v>751.83000000000175</v>
      </c>
    </row>
    <row r="13" spans="1:29" s="183" customFormat="1" x14ac:dyDescent="0.3">
      <c r="B13" s="241">
        <v>7</v>
      </c>
      <c r="C13" s="202" t="s">
        <v>53</v>
      </c>
      <c r="D13" s="190"/>
      <c r="E13" s="277">
        <v>5388</v>
      </c>
      <c r="F13" s="277">
        <v>38683.220999999998</v>
      </c>
      <c r="G13" s="193"/>
      <c r="H13" s="280">
        <v>288</v>
      </c>
      <c r="I13" s="277">
        <v>11825.971</v>
      </c>
      <c r="J13" s="280">
        <v>215</v>
      </c>
      <c r="K13" s="277">
        <v>62536.351000000002</v>
      </c>
      <c r="L13" s="280">
        <v>9</v>
      </c>
      <c r="M13" s="277">
        <v>16927.259999999998</v>
      </c>
      <c r="N13" s="187">
        <f t="shared" si="0"/>
        <v>512</v>
      </c>
      <c r="O13" s="187">
        <f t="shared" si="1"/>
        <v>91289.581999999995</v>
      </c>
      <c r="P13" s="190"/>
      <c r="Q13" s="280">
        <v>2</v>
      </c>
      <c r="R13" s="277">
        <v>2688.92</v>
      </c>
      <c r="S13" s="190"/>
      <c r="T13" s="201">
        <f t="shared" si="2"/>
        <v>5902</v>
      </c>
      <c r="U13" s="201">
        <f t="shared" si="3"/>
        <v>132661.723</v>
      </c>
      <c r="W13" s="65">
        <f t="shared" si="4"/>
        <v>4.0813787595320894E-2</v>
      </c>
      <c r="X13" s="47"/>
      <c r="Y13" s="315">
        <v>5772</v>
      </c>
      <c r="Z13" s="315">
        <v>131679.17300000001</v>
      </c>
      <c r="AA13" s="209"/>
      <c r="AB13" s="199">
        <f t="shared" si="5"/>
        <v>130</v>
      </c>
      <c r="AC13" s="199">
        <f t="shared" si="6"/>
        <v>982.54999999998836</v>
      </c>
    </row>
    <row r="14" spans="1:29" s="183" customFormat="1" x14ac:dyDescent="0.3">
      <c r="B14" s="241">
        <v>8</v>
      </c>
      <c r="C14" s="202" t="s">
        <v>54</v>
      </c>
      <c r="D14" s="190"/>
      <c r="E14" s="277">
        <v>1427</v>
      </c>
      <c r="F14" s="277">
        <v>8992.2109999999993</v>
      </c>
      <c r="G14" s="193"/>
      <c r="H14" s="280">
        <v>107</v>
      </c>
      <c r="I14" s="277">
        <v>4723.509</v>
      </c>
      <c r="J14" s="280">
        <v>145</v>
      </c>
      <c r="K14" s="277">
        <v>49748.264000000003</v>
      </c>
      <c r="L14" s="280">
        <v>15</v>
      </c>
      <c r="M14" s="277">
        <v>24036.562000000002</v>
      </c>
      <c r="N14" s="187">
        <f t="shared" si="0"/>
        <v>267</v>
      </c>
      <c r="O14" s="187">
        <f t="shared" si="1"/>
        <v>78508.335000000006</v>
      </c>
      <c r="P14" s="190"/>
      <c r="Q14" s="280">
        <v>7</v>
      </c>
      <c r="R14" s="277">
        <v>9077.125</v>
      </c>
      <c r="S14" s="190"/>
      <c r="T14" s="201">
        <f t="shared" si="2"/>
        <v>1701</v>
      </c>
      <c r="U14" s="201">
        <f t="shared" si="3"/>
        <v>96577.671000000002</v>
      </c>
      <c r="W14" s="65">
        <f t="shared" si="4"/>
        <v>2.9712417881416955E-2</v>
      </c>
      <c r="X14" s="47"/>
      <c r="Y14" s="315">
        <v>1664</v>
      </c>
      <c r="Z14" s="315">
        <v>96273.261000000013</v>
      </c>
      <c r="AA14" s="209"/>
      <c r="AB14" s="199">
        <f t="shared" si="5"/>
        <v>37</v>
      </c>
      <c r="AC14" s="199">
        <f t="shared" si="6"/>
        <v>304.40999999998894</v>
      </c>
    </row>
    <row r="15" spans="1:29" s="185" customFormat="1" x14ac:dyDescent="0.3">
      <c r="B15" s="241">
        <v>9</v>
      </c>
      <c r="C15" s="202" t="s">
        <v>55</v>
      </c>
      <c r="D15" s="192"/>
      <c r="E15" s="277">
        <v>3820</v>
      </c>
      <c r="F15" s="277">
        <v>25651.826000000001</v>
      </c>
      <c r="G15" s="279"/>
      <c r="H15" s="280">
        <v>161</v>
      </c>
      <c r="I15" s="277">
        <v>5515.8919999999998</v>
      </c>
      <c r="J15" s="280">
        <v>96</v>
      </c>
      <c r="K15" s="277">
        <v>30453.986000000001</v>
      </c>
      <c r="L15" s="280">
        <v>9</v>
      </c>
      <c r="M15" s="277">
        <v>18279.989000000001</v>
      </c>
      <c r="N15" s="187">
        <f t="shared" si="0"/>
        <v>266</v>
      </c>
      <c r="O15" s="187">
        <f t="shared" si="1"/>
        <v>54249.866999999998</v>
      </c>
      <c r="P15" s="192"/>
      <c r="Q15" s="280">
        <v>15</v>
      </c>
      <c r="R15" s="277">
        <v>12831.09</v>
      </c>
      <c r="S15" s="192"/>
      <c r="T15" s="201">
        <f t="shared" si="2"/>
        <v>4101</v>
      </c>
      <c r="U15" s="201">
        <f t="shared" si="3"/>
        <v>92732.782999999996</v>
      </c>
      <c r="W15" s="65">
        <f t="shared" si="4"/>
        <v>2.8529526248388802E-2</v>
      </c>
      <c r="X15" s="47"/>
      <c r="Y15" s="315">
        <v>4001</v>
      </c>
      <c r="Z15" s="315">
        <v>91897.972999999998</v>
      </c>
      <c r="AA15" s="209"/>
      <c r="AB15" s="199">
        <f t="shared" si="5"/>
        <v>100</v>
      </c>
      <c r="AC15" s="199">
        <f t="shared" si="6"/>
        <v>834.80999999999767</v>
      </c>
    </row>
    <row r="16" spans="1:29" x14ac:dyDescent="0.3">
      <c r="B16" s="241">
        <v>10</v>
      </c>
      <c r="C16" s="202" t="s">
        <v>56</v>
      </c>
      <c r="D16" s="193"/>
      <c r="E16" s="277">
        <v>5228</v>
      </c>
      <c r="F16" s="277">
        <v>35679.898999999998</v>
      </c>
      <c r="G16" s="193"/>
      <c r="H16" s="280">
        <v>167</v>
      </c>
      <c r="I16" s="277">
        <v>7361.6260000000002</v>
      </c>
      <c r="J16" s="280">
        <v>130</v>
      </c>
      <c r="K16" s="277">
        <v>38884.917999999998</v>
      </c>
      <c r="L16" s="280">
        <v>14</v>
      </c>
      <c r="M16" s="277">
        <v>23578.346000000001</v>
      </c>
      <c r="N16" s="187">
        <f t="shared" si="0"/>
        <v>311</v>
      </c>
      <c r="O16" s="187">
        <f t="shared" si="1"/>
        <v>69824.89</v>
      </c>
      <c r="P16" s="193"/>
      <c r="Q16" s="280">
        <v>10</v>
      </c>
      <c r="R16" s="277">
        <v>6375.6949999999997</v>
      </c>
      <c r="S16" s="193"/>
      <c r="T16" s="201">
        <f t="shared" si="2"/>
        <v>5549</v>
      </c>
      <c r="U16" s="201">
        <f t="shared" si="3"/>
        <v>111880.484</v>
      </c>
      <c r="W16" s="65">
        <f t="shared" si="4"/>
        <v>3.4420375423871871E-2</v>
      </c>
      <c r="X16" s="47"/>
      <c r="Y16" s="315">
        <v>5426</v>
      </c>
      <c r="Z16" s="315">
        <v>110679.66400000002</v>
      </c>
      <c r="AA16" s="209"/>
      <c r="AB16" s="199">
        <f t="shared" si="5"/>
        <v>123</v>
      </c>
      <c r="AC16" s="199">
        <f t="shared" si="6"/>
        <v>1200.8199999999779</v>
      </c>
    </row>
    <row r="17" spans="2:29" s="181" customFormat="1" x14ac:dyDescent="0.3">
      <c r="B17" s="241">
        <v>11</v>
      </c>
      <c r="C17" s="202" t="s">
        <v>57</v>
      </c>
      <c r="D17" s="190"/>
      <c r="E17" s="277">
        <v>10536</v>
      </c>
      <c r="F17" s="277">
        <v>81848.248999999996</v>
      </c>
      <c r="G17" s="193"/>
      <c r="H17" s="280">
        <v>218</v>
      </c>
      <c r="I17" s="277">
        <v>7825.6360000000004</v>
      </c>
      <c r="J17" s="280">
        <v>296</v>
      </c>
      <c r="K17" s="277">
        <v>109729.337</v>
      </c>
      <c r="L17" s="280">
        <v>56</v>
      </c>
      <c r="M17" s="277">
        <v>121056.898</v>
      </c>
      <c r="N17" s="187">
        <f t="shared" si="0"/>
        <v>570</v>
      </c>
      <c r="O17" s="187">
        <f t="shared" si="1"/>
        <v>238611.87099999998</v>
      </c>
      <c r="P17" s="190"/>
      <c r="Q17" s="280">
        <v>29</v>
      </c>
      <c r="R17" s="277">
        <v>65630.350999999995</v>
      </c>
      <c r="S17" s="190"/>
      <c r="T17" s="201">
        <f t="shared" si="2"/>
        <v>11135</v>
      </c>
      <c r="U17" s="201">
        <f t="shared" si="3"/>
        <v>386090.47100000002</v>
      </c>
      <c r="W17" s="65">
        <f t="shared" si="4"/>
        <v>0.11878192231810078</v>
      </c>
      <c r="X17" s="47"/>
      <c r="Y17" s="315">
        <v>10894</v>
      </c>
      <c r="Z17" s="315">
        <v>384891.62100000004</v>
      </c>
      <c r="AA17" s="209"/>
      <c r="AB17" s="199">
        <f t="shared" si="5"/>
        <v>241</v>
      </c>
      <c r="AC17" s="199">
        <f t="shared" si="6"/>
        <v>1198.8499999999767</v>
      </c>
    </row>
    <row r="18" spans="2:29" x14ac:dyDescent="0.3">
      <c r="B18" s="241">
        <v>12</v>
      </c>
      <c r="C18" s="202" t="s">
        <v>58</v>
      </c>
      <c r="D18" s="193"/>
      <c r="E18" s="277">
        <v>4194</v>
      </c>
      <c r="F18" s="277">
        <v>34762.777999999998</v>
      </c>
      <c r="G18" s="193"/>
      <c r="H18" s="280">
        <v>240</v>
      </c>
      <c r="I18" s="277">
        <v>8002.71</v>
      </c>
      <c r="J18" s="280">
        <v>124</v>
      </c>
      <c r="K18" s="277">
        <v>40776.207000000002</v>
      </c>
      <c r="L18" s="280">
        <v>22</v>
      </c>
      <c r="M18" s="277">
        <v>68731.698000000004</v>
      </c>
      <c r="N18" s="187">
        <f t="shared" si="0"/>
        <v>386</v>
      </c>
      <c r="O18" s="187">
        <f t="shared" si="1"/>
        <v>117510.61500000001</v>
      </c>
      <c r="P18" s="193"/>
      <c r="Q18" s="280">
        <v>14</v>
      </c>
      <c r="R18" s="277">
        <v>32943.985000000001</v>
      </c>
      <c r="S18" s="193"/>
      <c r="T18" s="201">
        <f t="shared" si="2"/>
        <v>4594</v>
      </c>
      <c r="U18" s="201">
        <f t="shared" si="3"/>
        <v>185217.37800000003</v>
      </c>
      <c r="W18" s="65">
        <f t="shared" si="4"/>
        <v>5.698269669431523E-2</v>
      </c>
      <c r="X18" s="47"/>
      <c r="Y18" s="315">
        <v>4508</v>
      </c>
      <c r="Z18" s="315">
        <v>180292.95799999998</v>
      </c>
      <c r="AA18" s="209"/>
      <c r="AB18" s="199">
        <f t="shared" si="5"/>
        <v>86</v>
      </c>
      <c r="AC18" s="199">
        <f t="shared" si="6"/>
        <v>4924.4200000000419</v>
      </c>
    </row>
    <row r="19" spans="2:29" x14ac:dyDescent="0.3">
      <c r="B19" s="241">
        <v>13</v>
      </c>
      <c r="C19" s="202" t="s">
        <v>59</v>
      </c>
      <c r="D19" s="193"/>
      <c r="E19" s="277">
        <v>9802</v>
      </c>
      <c r="F19" s="277">
        <v>85476.107000000004</v>
      </c>
      <c r="G19" s="193"/>
      <c r="H19" s="280">
        <v>339</v>
      </c>
      <c r="I19" s="277">
        <v>10050.007</v>
      </c>
      <c r="J19" s="280">
        <v>139</v>
      </c>
      <c r="K19" s="277">
        <v>45438.425999999999</v>
      </c>
      <c r="L19" s="280">
        <v>22</v>
      </c>
      <c r="M19" s="277">
        <v>54597.601999999999</v>
      </c>
      <c r="N19" s="187">
        <f t="shared" si="0"/>
        <v>500</v>
      </c>
      <c r="O19" s="187">
        <f t="shared" si="1"/>
        <v>110086.035</v>
      </c>
      <c r="P19" s="193"/>
      <c r="Q19" s="280">
        <v>20</v>
      </c>
      <c r="R19" s="277">
        <v>155558.495</v>
      </c>
      <c r="S19" s="193"/>
      <c r="T19" s="201">
        <f t="shared" si="2"/>
        <v>10322</v>
      </c>
      <c r="U19" s="201">
        <f t="shared" si="3"/>
        <v>351120.63699999999</v>
      </c>
      <c r="W19" s="65">
        <f t="shared" si="4"/>
        <v>0.10802334520298497</v>
      </c>
      <c r="X19" s="47"/>
      <c r="Y19" s="315">
        <v>10119</v>
      </c>
      <c r="Z19" s="315">
        <v>349059.50699999998</v>
      </c>
      <c r="AA19" s="209"/>
      <c r="AB19" s="199">
        <f t="shared" si="5"/>
        <v>203</v>
      </c>
      <c r="AC19" s="199">
        <f t="shared" si="6"/>
        <v>2061.1300000000047</v>
      </c>
    </row>
    <row r="20" spans="2:29" x14ac:dyDescent="0.3">
      <c r="B20" s="241">
        <v>14</v>
      </c>
      <c r="C20" s="202" t="s">
        <v>60</v>
      </c>
      <c r="D20" s="193"/>
      <c r="E20" s="277">
        <v>9084</v>
      </c>
      <c r="F20" s="277">
        <v>74625.264999999999</v>
      </c>
      <c r="G20" s="193"/>
      <c r="H20" s="280">
        <v>214</v>
      </c>
      <c r="I20" s="277">
        <v>7149.607</v>
      </c>
      <c r="J20" s="280">
        <v>128</v>
      </c>
      <c r="K20" s="277">
        <v>42902.95</v>
      </c>
      <c r="L20" s="280">
        <v>16</v>
      </c>
      <c r="M20" s="277">
        <v>35143.245999999999</v>
      </c>
      <c r="N20" s="187">
        <f t="shared" si="0"/>
        <v>358</v>
      </c>
      <c r="O20" s="187">
        <f t="shared" si="1"/>
        <v>85195.803</v>
      </c>
      <c r="P20" s="193"/>
      <c r="Q20" s="280">
        <v>13</v>
      </c>
      <c r="R20" s="277">
        <v>27451.595000000001</v>
      </c>
      <c r="S20" s="193"/>
      <c r="T20" s="201">
        <f t="shared" si="2"/>
        <v>9455</v>
      </c>
      <c r="U20" s="201">
        <f t="shared" si="3"/>
        <v>187272.663</v>
      </c>
      <c r="W20" s="65">
        <f t="shared" si="4"/>
        <v>5.7615011453545729E-2</v>
      </c>
      <c r="X20" s="47"/>
      <c r="Y20" s="315">
        <v>9273</v>
      </c>
      <c r="Z20" s="315">
        <v>185407.20300000001</v>
      </c>
      <c r="AA20" s="209"/>
      <c r="AB20" s="199">
        <f t="shared" si="5"/>
        <v>182</v>
      </c>
      <c r="AC20" s="199">
        <f t="shared" si="6"/>
        <v>1865.4599999999919</v>
      </c>
    </row>
    <row r="21" spans="2:29" x14ac:dyDescent="0.3">
      <c r="B21" s="241">
        <v>15</v>
      </c>
      <c r="C21" s="202" t="s">
        <v>61</v>
      </c>
      <c r="D21" s="193"/>
      <c r="E21" s="277">
        <v>7947</v>
      </c>
      <c r="F21" s="277">
        <v>73226.448999999993</v>
      </c>
      <c r="G21" s="193"/>
      <c r="H21" s="280">
        <v>182</v>
      </c>
      <c r="I21" s="277">
        <v>5202.7659999999996</v>
      </c>
      <c r="J21" s="280">
        <v>83</v>
      </c>
      <c r="K21" s="277">
        <v>30277.553</v>
      </c>
      <c r="L21" s="280">
        <v>13</v>
      </c>
      <c r="M21" s="277">
        <v>35397.440000000002</v>
      </c>
      <c r="N21" s="187">
        <f t="shared" si="0"/>
        <v>278</v>
      </c>
      <c r="O21" s="187">
        <f t="shared" si="1"/>
        <v>70877.759000000005</v>
      </c>
      <c r="P21" s="193"/>
      <c r="Q21" s="280">
        <v>5</v>
      </c>
      <c r="R21" s="277">
        <v>24638.935000000001</v>
      </c>
      <c r="S21" s="193"/>
      <c r="T21" s="201">
        <f t="shared" si="2"/>
        <v>8230</v>
      </c>
      <c r="U21" s="201">
        <f t="shared" si="3"/>
        <v>168743.14299999998</v>
      </c>
      <c r="W21" s="65">
        <f t="shared" si="4"/>
        <v>5.1914347566319935E-2</v>
      </c>
      <c r="X21" s="47"/>
      <c r="Y21" s="315">
        <v>8044</v>
      </c>
      <c r="Z21" s="315">
        <v>161717.81299999999</v>
      </c>
      <c r="AA21" s="209"/>
      <c r="AB21" s="199">
        <f t="shared" si="5"/>
        <v>186</v>
      </c>
      <c r="AC21" s="199">
        <f t="shared" si="6"/>
        <v>7025.3299999999872</v>
      </c>
    </row>
    <row r="22" spans="2:29" x14ac:dyDescent="0.3">
      <c r="B22" s="241">
        <v>16</v>
      </c>
      <c r="C22" s="202" t="s">
        <v>62</v>
      </c>
      <c r="D22" s="193"/>
      <c r="E22" s="277">
        <v>2333</v>
      </c>
      <c r="F22" s="277">
        <v>25351.82</v>
      </c>
      <c r="G22" s="193"/>
      <c r="H22" s="280">
        <v>138</v>
      </c>
      <c r="I22" s="277">
        <v>3983.4609999999998</v>
      </c>
      <c r="J22" s="280">
        <v>21</v>
      </c>
      <c r="K22" s="277">
        <v>5878.2550000000001</v>
      </c>
      <c r="L22" s="280">
        <v>2</v>
      </c>
      <c r="M22" s="277">
        <v>2955.3</v>
      </c>
      <c r="N22" s="187">
        <f t="shared" si="0"/>
        <v>161</v>
      </c>
      <c r="O22" s="187">
        <f t="shared" si="1"/>
        <v>12817.016</v>
      </c>
      <c r="P22" s="193"/>
      <c r="Q22" s="280">
        <v>3</v>
      </c>
      <c r="R22" s="277">
        <v>22196.884999999998</v>
      </c>
      <c r="S22" s="193"/>
      <c r="T22" s="201">
        <f t="shared" si="2"/>
        <v>2497</v>
      </c>
      <c r="U22" s="201">
        <f t="shared" si="3"/>
        <v>60365.72099999999</v>
      </c>
      <c r="W22" s="65">
        <f t="shared" si="4"/>
        <v>1.8571699953967895E-2</v>
      </c>
      <c r="X22" s="47"/>
      <c r="Y22" s="315">
        <v>2449</v>
      </c>
      <c r="Z22" s="315">
        <v>59725.010999999999</v>
      </c>
      <c r="AA22" s="209"/>
      <c r="AB22" s="199">
        <f t="shared" si="5"/>
        <v>48</v>
      </c>
      <c r="AC22" s="199">
        <f t="shared" si="6"/>
        <v>640.70999999999185</v>
      </c>
    </row>
    <row r="23" spans="2:29" x14ac:dyDescent="0.3">
      <c r="B23" s="241">
        <v>17</v>
      </c>
      <c r="C23" s="202" t="s">
        <v>63</v>
      </c>
      <c r="D23" s="193"/>
      <c r="E23" s="277">
        <v>10184</v>
      </c>
      <c r="F23" s="277">
        <v>87187.002999999997</v>
      </c>
      <c r="G23" s="193"/>
      <c r="H23" s="280">
        <v>468</v>
      </c>
      <c r="I23" s="277">
        <v>13174.433000000001</v>
      </c>
      <c r="J23" s="280">
        <v>153</v>
      </c>
      <c r="K23" s="277">
        <v>45675.423000000003</v>
      </c>
      <c r="L23" s="280">
        <v>12</v>
      </c>
      <c r="M23" s="277">
        <v>35035.336000000003</v>
      </c>
      <c r="N23" s="187">
        <f t="shared" si="0"/>
        <v>633</v>
      </c>
      <c r="O23" s="187">
        <f t="shared" si="1"/>
        <v>93885.19200000001</v>
      </c>
      <c r="P23" s="193"/>
      <c r="Q23" s="280">
        <v>13</v>
      </c>
      <c r="R23" s="277">
        <v>106655.39</v>
      </c>
      <c r="S23" s="193"/>
      <c r="T23" s="201">
        <f t="shared" si="2"/>
        <v>10830</v>
      </c>
      <c r="U23" s="201">
        <f t="shared" si="3"/>
        <v>287727.58500000002</v>
      </c>
      <c r="W23" s="65">
        <f t="shared" si="4"/>
        <v>8.8520277544598444E-2</v>
      </c>
      <c r="X23" s="47"/>
      <c r="Y23" s="315">
        <v>10633</v>
      </c>
      <c r="Z23" s="315">
        <v>285734.935</v>
      </c>
      <c r="AA23" s="209"/>
      <c r="AB23" s="199">
        <f t="shared" si="5"/>
        <v>197</v>
      </c>
      <c r="AC23" s="199">
        <f t="shared" si="6"/>
        <v>1992.6500000000233</v>
      </c>
    </row>
    <row r="24" spans="2:29" x14ac:dyDescent="0.3">
      <c r="B24" s="241">
        <v>18</v>
      </c>
      <c r="C24" s="202" t="s">
        <v>64</v>
      </c>
      <c r="D24" s="193"/>
      <c r="E24" s="277">
        <v>17573</v>
      </c>
      <c r="F24" s="277">
        <v>147874.04999999999</v>
      </c>
      <c r="G24" s="193"/>
      <c r="H24" s="280">
        <v>341</v>
      </c>
      <c r="I24" s="277">
        <v>9683.6380000000008</v>
      </c>
      <c r="J24" s="280">
        <v>181</v>
      </c>
      <c r="K24" s="277">
        <v>50849.74</v>
      </c>
      <c r="L24" s="280">
        <v>9</v>
      </c>
      <c r="M24" s="277">
        <v>44523.519999999997</v>
      </c>
      <c r="N24" s="187">
        <f t="shared" si="0"/>
        <v>531</v>
      </c>
      <c r="O24" s="187">
        <f t="shared" si="1"/>
        <v>105056.89799999999</v>
      </c>
      <c r="P24" s="193"/>
      <c r="Q24" s="280">
        <v>1</v>
      </c>
      <c r="R24" s="277">
        <v>6103.5</v>
      </c>
      <c r="S24" s="193"/>
      <c r="T24" s="201">
        <f t="shared" si="2"/>
        <v>18105</v>
      </c>
      <c r="U24" s="201">
        <f t="shared" si="3"/>
        <v>259034.44799999997</v>
      </c>
      <c r="W24" s="65">
        <f t="shared" si="4"/>
        <v>7.9692745589797553E-2</v>
      </c>
      <c r="X24" s="47"/>
      <c r="Y24" s="315">
        <v>17833</v>
      </c>
      <c r="Z24" s="315">
        <v>255547.42800000001</v>
      </c>
      <c r="AA24" s="209"/>
      <c r="AB24" s="199">
        <f t="shared" si="5"/>
        <v>272</v>
      </c>
      <c r="AC24" s="199">
        <f t="shared" si="6"/>
        <v>3487.0199999999604</v>
      </c>
    </row>
    <row r="25" spans="2:29" x14ac:dyDescent="0.3">
      <c r="B25" s="241">
        <v>19</v>
      </c>
      <c r="C25" s="202" t="s">
        <v>65</v>
      </c>
      <c r="D25" s="193"/>
      <c r="E25" s="277">
        <v>9663</v>
      </c>
      <c r="F25" s="277">
        <v>85852.19</v>
      </c>
      <c r="G25" s="193"/>
      <c r="H25" s="280">
        <v>328</v>
      </c>
      <c r="I25" s="277">
        <v>8957.7060000000001</v>
      </c>
      <c r="J25" s="280">
        <v>105</v>
      </c>
      <c r="K25" s="277">
        <v>29677.129000000001</v>
      </c>
      <c r="L25" s="280">
        <v>7</v>
      </c>
      <c r="M25" s="277">
        <v>12944.48</v>
      </c>
      <c r="N25" s="187">
        <f t="shared" si="0"/>
        <v>440</v>
      </c>
      <c r="O25" s="187">
        <f t="shared" si="1"/>
        <v>51579.315000000002</v>
      </c>
      <c r="P25" s="193"/>
      <c r="Q25" s="280">
        <v>2</v>
      </c>
      <c r="R25" s="277">
        <v>13168.82</v>
      </c>
      <c r="S25" s="193"/>
      <c r="T25" s="201">
        <f t="shared" si="2"/>
        <v>10105</v>
      </c>
      <c r="U25" s="201">
        <f t="shared" si="3"/>
        <v>150600.32500000001</v>
      </c>
      <c r="W25" s="65">
        <f t="shared" si="4"/>
        <v>4.6332653740192235E-2</v>
      </c>
      <c r="X25" s="47"/>
      <c r="Y25" s="315">
        <v>9936</v>
      </c>
      <c r="Z25" s="315">
        <v>148861.01500000001</v>
      </c>
      <c r="AA25" s="209"/>
      <c r="AB25" s="199">
        <f t="shared" si="5"/>
        <v>169</v>
      </c>
      <c r="AC25" s="199">
        <f t="shared" si="6"/>
        <v>1739.3099999999977</v>
      </c>
    </row>
    <row r="26" spans="2:29" ht="17.399999999999999" customHeight="1" x14ac:dyDescent="0.3">
      <c r="B26" s="241">
        <v>20</v>
      </c>
      <c r="C26" s="203" t="s">
        <v>66</v>
      </c>
      <c r="D26" s="193"/>
      <c r="E26" s="277">
        <v>3185</v>
      </c>
      <c r="F26" s="277">
        <v>28873.852999999999</v>
      </c>
      <c r="G26" s="193"/>
      <c r="H26" s="280">
        <v>128</v>
      </c>
      <c r="I26" s="277">
        <v>3952.5450000000001</v>
      </c>
      <c r="J26" s="280">
        <v>45</v>
      </c>
      <c r="K26" s="277">
        <v>16781.82</v>
      </c>
      <c r="L26" s="280">
        <v>10</v>
      </c>
      <c r="M26" s="277">
        <v>25735.712</v>
      </c>
      <c r="N26" s="187">
        <f t="shared" si="0"/>
        <v>183</v>
      </c>
      <c r="O26" s="187">
        <f t="shared" si="1"/>
        <v>46470.076999999997</v>
      </c>
      <c r="P26" s="193"/>
      <c r="Q26" s="280">
        <v>9</v>
      </c>
      <c r="R26" s="277">
        <v>39329.129999999997</v>
      </c>
      <c r="S26" s="193"/>
      <c r="T26" s="201">
        <f t="shared" si="2"/>
        <v>3377</v>
      </c>
      <c r="U26" s="201">
        <f t="shared" si="3"/>
        <v>114673.06</v>
      </c>
      <c r="W26" s="65">
        <f t="shared" si="4"/>
        <v>3.5279520029643283E-2</v>
      </c>
      <c r="X26" s="47"/>
      <c r="Y26" s="315">
        <v>3325</v>
      </c>
      <c r="Z26" s="315">
        <v>114098.09</v>
      </c>
      <c r="AA26" s="209"/>
      <c r="AB26" s="199">
        <f t="shared" si="5"/>
        <v>52</v>
      </c>
      <c r="AC26" s="199">
        <f t="shared" si="6"/>
        <v>574.97000000000116</v>
      </c>
    </row>
    <row r="27" spans="2:29" x14ac:dyDescent="0.3">
      <c r="B27" s="241">
        <v>21</v>
      </c>
      <c r="C27" s="202" t="s">
        <v>67</v>
      </c>
      <c r="D27" s="193"/>
      <c r="E27" s="277">
        <v>4311</v>
      </c>
      <c r="F27" s="277">
        <v>37299.277000000002</v>
      </c>
      <c r="G27" s="193"/>
      <c r="H27" s="280">
        <v>219</v>
      </c>
      <c r="I27" s="277">
        <v>6002.1760000000004</v>
      </c>
      <c r="J27" s="280">
        <v>30</v>
      </c>
      <c r="K27" s="277">
        <v>9307.2839999999997</v>
      </c>
      <c r="L27" s="280">
        <v>1</v>
      </c>
      <c r="M27" s="277">
        <v>1834.56</v>
      </c>
      <c r="N27" s="187">
        <f t="shared" si="0"/>
        <v>250</v>
      </c>
      <c r="O27" s="187">
        <f t="shared" si="1"/>
        <v>17144.02</v>
      </c>
      <c r="P27" s="193"/>
      <c r="Q27" s="280">
        <v>0</v>
      </c>
      <c r="R27" s="277">
        <v>0</v>
      </c>
      <c r="S27" s="193"/>
      <c r="T27" s="201">
        <f t="shared" si="2"/>
        <v>4561</v>
      </c>
      <c r="U27" s="201">
        <f t="shared" si="3"/>
        <v>54443.297000000006</v>
      </c>
      <c r="W27" s="65">
        <f t="shared" si="4"/>
        <v>1.674964797304021E-2</v>
      </c>
      <c r="X27" s="47"/>
      <c r="Y27" s="315">
        <v>4479</v>
      </c>
      <c r="Z27" s="315">
        <v>53723.976999999999</v>
      </c>
      <c r="AA27" s="209"/>
      <c r="AB27" s="199">
        <f t="shared" si="5"/>
        <v>82</v>
      </c>
      <c r="AC27" s="199">
        <f t="shared" si="6"/>
        <v>719.32000000000698</v>
      </c>
    </row>
    <row r="28" spans="2:29" s="185" customFormat="1" ht="7.2" customHeight="1" x14ac:dyDescent="0.3">
      <c r="B28" s="242"/>
      <c r="C28" s="194"/>
      <c r="D28" s="192"/>
      <c r="E28" s="189"/>
      <c r="F28" s="189"/>
      <c r="G28" s="279"/>
      <c r="H28" s="192"/>
      <c r="I28" s="189"/>
      <c r="J28" s="192"/>
      <c r="K28" s="189"/>
      <c r="L28" s="192"/>
      <c r="M28" s="189"/>
      <c r="N28" s="192"/>
      <c r="O28" s="189"/>
      <c r="P28" s="192"/>
      <c r="Q28" s="192"/>
      <c r="R28" s="189"/>
      <c r="S28" s="192"/>
      <c r="T28" s="188"/>
      <c r="U28" s="188"/>
      <c r="X28" s="186"/>
      <c r="Y28" s="210"/>
      <c r="Z28" s="200"/>
      <c r="AA28" s="200"/>
      <c r="AB28" s="211"/>
      <c r="AC28" s="211"/>
    </row>
    <row r="29" spans="2:29" s="197" customFormat="1" x14ac:dyDescent="0.3">
      <c r="B29" s="243"/>
      <c r="C29" s="76" t="s">
        <v>70</v>
      </c>
      <c r="D29" s="195"/>
      <c r="E29" s="196">
        <f>SUM(E7:E27)</f>
        <v>118460</v>
      </c>
      <c r="F29" s="196">
        <f>SUM(F7:F27)</f>
        <v>989396.78399999987</v>
      </c>
      <c r="G29" s="195"/>
      <c r="H29" s="196">
        <f t="shared" ref="H29:O29" si="7">SUM(H7:H27)</f>
        <v>4324</v>
      </c>
      <c r="I29" s="196">
        <f t="shared" si="7"/>
        <v>138333.27100000004</v>
      </c>
      <c r="J29" s="196">
        <f t="shared" si="7"/>
        <v>2389</v>
      </c>
      <c r="K29" s="196">
        <f t="shared" si="7"/>
        <v>767548.2579999998</v>
      </c>
      <c r="L29" s="196">
        <f t="shared" si="7"/>
        <v>271</v>
      </c>
      <c r="M29" s="196">
        <f t="shared" si="7"/>
        <v>660968.45400000014</v>
      </c>
      <c r="N29" s="196">
        <f>SUM(N7:N27)</f>
        <v>6984</v>
      </c>
      <c r="O29" s="196">
        <f t="shared" si="7"/>
        <v>1566849.9830000002</v>
      </c>
      <c r="P29" s="195"/>
      <c r="Q29" s="196">
        <f>SUM(Q7:Q27)</f>
        <v>176</v>
      </c>
      <c r="R29" s="196">
        <f>SUM(R7:R27)</f>
        <v>694167.63499999989</v>
      </c>
      <c r="S29" s="195"/>
      <c r="T29" s="201">
        <f>SUM(T7:T27)</f>
        <v>125620</v>
      </c>
      <c r="U29" s="201">
        <f>SUM(U7:U27)</f>
        <v>3250414.4020000002</v>
      </c>
      <c r="W29" s="79">
        <f>SUM(W7:W27)</f>
        <v>1</v>
      </c>
      <c r="X29" s="198"/>
      <c r="Y29" s="175">
        <f>SUM(Y7:Y27)</f>
        <v>123210</v>
      </c>
      <c r="Z29" s="175">
        <f>SUM(Z7:Z27)</f>
        <v>3216507.372</v>
      </c>
      <c r="AA29" s="212"/>
      <c r="AB29" s="175">
        <f>SUM(T29-Y29)</f>
        <v>2410</v>
      </c>
      <c r="AC29" s="175">
        <f>SUM(U29-Z29)</f>
        <v>33907.030000000261</v>
      </c>
    </row>
    <row r="30" spans="2:29" ht="4.2" customHeight="1" x14ac:dyDescent="0.3">
      <c r="D30" s="72"/>
      <c r="G30" s="72"/>
      <c r="P30" s="72"/>
      <c r="S30" s="72"/>
    </row>
    <row r="31" spans="2:29" ht="31.2" customHeight="1" x14ac:dyDescent="0.3">
      <c r="C31" s="427" t="s">
        <v>329</v>
      </c>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row>
    <row r="32" spans="2:29" ht="6.6" customHeight="1" x14ac:dyDescent="0.3">
      <c r="D32" s="72"/>
      <c r="G32" s="72"/>
      <c r="N32" s="348"/>
      <c r="P32" s="72"/>
      <c r="S32" s="72"/>
    </row>
    <row r="33" spans="4:19" x14ac:dyDescent="0.3">
      <c r="D33" s="72"/>
      <c r="G33" s="72"/>
      <c r="P33" s="72"/>
      <c r="S33" s="72"/>
    </row>
    <row r="34" spans="4:19" x14ac:dyDescent="0.3">
      <c r="D34" s="72"/>
      <c r="G34" s="72"/>
      <c r="P34" s="72"/>
      <c r="S34" s="72"/>
    </row>
    <row r="35" spans="4:19" x14ac:dyDescent="0.3">
      <c r="D35" s="72"/>
      <c r="G35" s="72"/>
      <c r="P35" s="72"/>
      <c r="S35" s="72"/>
    </row>
    <row r="36" spans="4:19" x14ac:dyDescent="0.3">
      <c r="D36" s="72"/>
      <c r="G36" s="72"/>
      <c r="P36" s="72"/>
      <c r="S36" s="72"/>
    </row>
    <row r="37" spans="4:19" ht="6.6" customHeight="1" x14ac:dyDescent="0.3">
      <c r="D37" s="72"/>
      <c r="G37" s="72"/>
      <c r="P37" s="72"/>
      <c r="S37" s="72"/>
    </row>
    <row r="38" spans="4:19" ht="65.400000000000006" customHeight="1" x14ac:dyDescent="0.3">
      <c r="D38" s="72"/>
      <c r="G38" s="72"/>
      <c r="P38" s="72"/>
      <c r="S38" s="72"/>
    </row>
    <row r="39" spans="4:19" ht="13.8" customHeight="1" x14ac:dyDescent="0.3">
      <c r="D39" s="72"/>
      <c r="G39" s="72"/>
      <c r="P39" s="72"/>
      <c r="S39" s="72"/>
    </row>
    <row r="40" spans="4:19" x14ac:dyDescent="0.3">
      <c r="D40" s="72"/>
      <c r="G40" s="72"/>
      <c r="P40" s="72"/>
      <c r="S40" s="72"/>
    </row>
    <row r="41" spans="4:19" x14ac:dyDescent="0.3">
      <c r="D41" s="72"/>
      <c r="G41" s="72"/>
      <c r="P41" s="72"/>
      <c r="S41" s="72"/>
    </row>
    <row r="42" spans="4:19" x14ac:dyDescent="0.3">
      <c r="D42" s="72"/>
      <c r="G42" s="72"/>
      <c r="P42" s="72"/>
      <c r="S42" s="72"/>
    </row>
    <row r="43" spans="4:19" x14ac:dyDescent="0.3">
      <c r="D43" s="72"/>
      <c r="G43" s="72"/>
      <c r="P43" s="72"/>
      <c r="S43" s="72"/>
    </row>
    <row r="44" spans="4:19" x14ac:dyDescent="0.3">
      <c r="D44" s="72"/>
      <c r="G44" s="72"/>
      <c r="P44" s="72"/>
      <c r="S44" s="72"/>
    </row>
    <row r="45" spans="4:19" x14ac:dyDescent="0.3">
      <c r="D45" s="72"/>
      <c r="G45" s="72"/>
      <c r="P45" s="72"/>
      <c r="S45" s="72"/>
    </row>
    <row r="46" spans="4:19" x14ac:dyDescent="0.3">
      <c r="D46" s="72"/>
      <c r="G46" s="72"/>
      <c r="P46" s="72"/>
      <c r="S46" s="72"/>
    </row>
    <row r="47" spans="4:19" x14ac:dyDescent="0.3">
      <c r="D47" s="72"/>
      <c r="G47" s="72"/>
      <c r="P47" s="72"/>
      <c r="S47" s="72"/>
    </row>
    <row r="48" spans="4:19" x14ac:dyDescent="0.3">
      <c r="D48" s="72"/>
      <c r="G48" s="72"/>
      <c r="P48" s="72"/>
      <c r="S48" s="72"/>
    </row>
    <row r="49" spans="4:19" x14ac:dyDescent="0.3">
      <c r="D49" s="72"/>
      <c r="G49" s="72"/>
      <c r="P49" s="72"/>
      <c r="S49" s="72"/>
    </row>
    <row r="50" spans="4:19" x14ac:dyDescent="0.3">
      <c r="D50" s="72"/>
      <c r="G50" s="72"/>
      <c r="P50" s="72"/>
      <c r="S50" s="72"/>
    </row>
    <row r="51" spans="4:19" x14ac:dyDescent="0.3">
      <c r="D51" s="72"/>
      <c r="G51" s="72"/>
      <c r="P51" s="72"/>
      <c r="S51" s="72"/>
    </row>
    <row r="52" spans="4:19" x14ac:dyDescent="0.3">
      <c r="D52" s="72"/>
      <c r="G52" s="72"/>
      <c r="P52" s="72"/>
      <c r="S52" s="72"/>
    </row>
    <row r="53" spans="4:19" x14ac:dyDescent="0.3">
      <c r="D53" s="72"/>
      <c r="G53" s="72"/>
      <c r="P53" s="72"/>
      <c r="S53" s="72"/>
    </row>
    <row r="54" spans="4:19" x14ac:dyDescent="0.3">
      <c r="D54" s="72"/>
      <c r="G54" s="72"/>
      <c r="P54" s="72"/>
      <c r="S54" s="72"/>
    </row>
    <row r="55" spans="4:19" x14ac:dyDescent="0.3">
      <c r="D55" s="72"/>
      <c r="G55" s="72"/>
      <c r="P55" s="72"/>
      <c r="S55" s="72"/>
    </row>
    <row r="56" spans="4:19" x14ac:dyDescent="0.3">
      <c r="D56" s="72"/>
      <c r="G56" s="72"/>
      <c r="P56" s="72"/>
      <c r="S56" s="72"/>
    </row>
    <row r="57" spans="4:19" x14ac:dyDescent="0.3">
      <c r="D57" s="72"/>
      <c r="G57" s="72"/>
      <c r="P57" s="72"/>
      <c r="S57" s="72"/>
    </row>
    <row r="58" spans="4:19" x14ac:dyDescent="0.3">
      <c r="D58" s="72"/>
      <c r="G58" s="72"/>
      <c r="P58" s="72"/>
      <c r="S58" s="72"/>
    </row>
    <row r="59" spans="4:19" x14ac:dyDescent="0.3">
      <c r="D59" s="72"/>
      <c r="G59" s="72"/>
      <c r="P59" s="72"/>
      <c r="S59" s="72"/>
    </row>
    <row r="60" spans="4:19" x14ac:dyDescent="0.3">
      <c r="D60" s="72"/>
      <c r="G60" s="72"/>
      <c r="P60" s="72"/>
      <c r="S60" s="72"/>
    </row>
    <row r="61" spans="4:19" x14ac:dyDescent="0.3">
      <c r="D61" s="72"/>
      <c r="G61" s="72"/>
      <c r="P61" s="72"/>
      <c r="S61" s="72"/>
    </row>
    <row r="62" spans="4:19" x14ac:dyDescent="0.3">
      <c r="D62" s="72"/>
      <c r="G62" s="72"/>
      <c r="P62" s="72"/>
      <c r="S62" s="72"/>
    </row>
    <row r="63" spans="4:19" x14ac:dyDescent="0.3">
      <c r="D63" s="72"/>
      <c r="G63" s="72"/>
      <c r="P63" s="72"/>
      <c r="S63" s="72"/>
    </row>
    <row r="64" spans="4:19" x14ac:dyDescent="0.3">
      <c r="D64" s="72"/>
      <c r="G64" s="72"/>
      <c r="P64" s="72"/>
      <c r="S64" s="72"/>
    </row>
    <row r="65" spans="4:19" x14ac:dyDescent="0.3">
      <c r="D65" s="72"/>
      <c r="G65" s="72"/>
      <c r="P65" s="72"/>
      <c r="S65" s="72"/>
    </row>
    <row r="66" spans="4:19" x14ac:dyDescent="0.3">
      <c r="D66" s="72"/>
      <c r="G66" s="72"/>
      <c r="P66" s="72"/>
      <c r="S66" s="72"/>
    </row>
    <row r="67" spans="4:19" x14ac:dyDescent="0.3">
      <c r="D67" s="72"/>
      <c r="G67" s="72"/>
      <c r="P67" s="72"/>
      <c r="S67" s="72"/>
    </row>
    <row r="68" spans="4:19" x14ac:dyDescent="0.3">
      <c r="D68" s="72"/>
      <c r="G68" s="72"/>
      <c r="P68" s="72"/>
      <c r="S68" s="72"/>
    </row>
    <row r="69" spans="4:19" x14ac:dyDescent="0.3">
      <c r="D69" s="72"/>
      <c r="G69" s="72"/>
      <c r="P69" s="72"/>
      <c r="S69" s="72"/>
    </row>
    <row r="70" spans="4:19" x14ac:dyDescent="0.3">
      <c r="D70" s="72"/>
      <c r="G70" s="72"/>
      <c r="P70" s="72"/>
      <c r="S70" s="72"/>
    </row>
    <row r="71" spans="4:19" x14ac:dyDescent="0.3">
      <c r="D71" s="72"/>
      <c r="G71" s="72"/>
      <c r="P71" s="72"/>
      <c r="S71" s="72"/>
    </row>
    <row r="72" spans="4:19" x14ac:dyDescent="0.3">
      <c r="D72" s="72"/>
      <c r="G72" s="72"/>
      <c r="P72" s="72"/>
      <c r="S72" s="72"/>
    </row>
    <row r="73" spans="4:19" x14ac:dyDescent="0.3">
      <c r="D73" s="72"/>
      <c r="G73" s="72"/>
      <c r="P73" s="72"/>
      <c r="S73" s="72"/>
    </row>
    <row r="74" spans="4:19" x14ac:dyDescent="0.3">
      <c r="D74" s="72"/>
      <c r="G74" s="72"/>
      <c r="P74" s="72"/>
      <c r="S74" s="72"/>
    </row>
    <row r="75" spans="4:19" x14ac:dyDescent="0.3">
      <c r="D75" s="72"/>
      <c r="G75" s="72"/>
      <c r="P75" s="72"/>
      <c r="S75" s="72"/>
    </row>
    <row r="76" spans="4:19" x14ac:dyDescent="0.3">
      <c r="D76" s="72"/>
      <c r="G76" s="72"/>
      <c r="P76" s="72"/>
      <c r="S76" s="72"/>
    </row>
    <row r="77" spans="4:19" x14ac:dyDescent="0.3">
      <c r="D77" s="72"/>
      <c r="G77" s="72"/>
      <c r="P77" s="72"/>
      <c r="S77" s="72"/>
    </row>
    <row r="78" spans="4:19" x14ac:dyDescent="0.3">
      <c r="D78" s="72"/>
      <c r="G78" s="72"/>
      <c r="P78" s="72"/>
      <c r="S78" s="72"/>
    </row>
    <row r="79" spans="4:19" x14ac:dyDescent="0.3">
      <c r="D79" s="72"/>
      <c r="G79" s="72"/>
      <c r="P79" s="72"/>
      <c r="S79" s="72"/>
    </row>
    <row r="80" spans="4:19" x14ac:dyDescent="0.3">
      <c r="D80" s="72"/>
      <c r="G80" s="72"/>
      <c r="P80" s="72"/>
      <c r="S80" s="72"/>
    </row>
    <row r="81" spans="4:19" x14ac:dyDescent="0.3">
      <c r="D81" s="72"/>
      <c r="G81" s="72"/>
      <c r="P81" s="72"/>
      <c r="S81" s="72"/>
    </row>
    <row r="82" spans="4:19" x14ac:dyDescent="0.3">
      <c r="D82" s="72"/>
      <c r="G82" s="72"/>
      <c r="P82" s="72"/>
      <c r="S82" s="72"/>
    </row>
    <row r="83" spans="4:19" x14ac:dyDescent="0.3">
      <c r="D83" s="72"/>
      <c r="G83" s="72"/>
      <c r="P83" s="72"/>
      <c r="S83" s="72"/>
    </row>
    <row r="84" spans="4:19" x14ac:dyDescent="0.3">
      <c r="D84" s="72"/>
      <c r="G84" s="72"/>
      <c r="P84" s="72"/>
      <c r="S84" s="72"/>
    </row>
  </sheetData>
  <mergeCells count="16">
    <mergeCell ref="A1:M2"/>
    <mergeCell ref="C31:AC31"/>
    <mergeCell ref="Y4:Z5"/>
    <mergeCell ref="AB4:AC5"/>
    <mergeCell ref="C4:C6"/>
    <mergeCell ref="L5:M5"/>
    <mergeCell ref="N5:O5"/>
    <mergeCell ref="E4:F5"/>
    <mergeCell ref="H4:I4"/>
    <mergeCell ref="J4:K4"/>
    <mergeCell ref="L4:M4"/>
    <mergeCell ref="N4:O4"/>
    <mergeCell ref="Q4:R5"/>
    <mergeCell ref="T4:U5"/>
    <mergeCell ref="H5:I5"/>
    <mergeCell ref="J5:K5"/>
  </mergeCells>
  <printOptions horizontalCentered="1"/>
  <pageMargins left="0.25" right="0.25" top="0.7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9970B-B660-40CD-B3BE-A30FF1DADEE1}">
  <sheetPr>
    <tabColor rgb="FFDCD8D4"/>
    <pageSetUpPr fitToPage="1"/>
  </sheetPr>
  <dimension ref="A1"/>
  <sheetViews>
    <sheetView workbookViewId="0"/>
  </sheetViews>
  <sheetFormatPr defaultRowHeight="13.2" x14ac:dyDescent="0.25"/>
  <sheetData/>
  <printOptions horizontalCentered="1" verticalCentered="1"/>
  <pageMargins left="0.25" right="0.25" top="0.75" bottom="0.75" header="0.3" footer="0.3"/>
  <pageSetup scale="66"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CD8D4"/>
  </sheetPr>
  <dimension ref="B1:Q27"/>
  <sheetViews>
    <sheetView showGridLines="0" zoomScaleNormal="100" workbookViewId="0"/>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26" customWidth="1"/>
    <col min="11" max="11" width="1.6640625" style="26" customWidth="1"/>
    <col min="12" max="12" width="8.88671875" style="26"/>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9"/>
      <c r="C2" s="10"/>
      <c r="D2" s="10"/>
      <c r="E2" s="10"/>
      <c r="F2" s="10"/>
      <c r="G2" s="10"/>
      <c r="H2" s="10"/>
      <c r="I2" s="11"/>
      <c r="K2" s="33"/>
      <c r="L2" s="34"/>
      <c r="M2" s="10"/>
      <c r="N2" s="10"/>
      <c r="O2" s="10"/>
      <c r="P2" s="10"/>
      <c r="Q2" s="11"/>
    </row>
    <row r="3" spans="2:17" ht="17.399999999999999" x14ac:dyDescent="0.25">
      <c r="B3" s="17"/>
      <c r="C3" s="3" t="s">
        <v>19</v>
      </c>
      <c r="D3" s="18"/>
      <c r="E3" s="18"/>
      <c r="F3" s="18"/>
      <c r="G3" s="18"/>
      <c r="H3" s="18"/>
      <c r="I3" s="19"/>
      <c r="K3" s="35"/>
      <c r="L3" s="3" t="s">
        <v>43</v>
      </c>
      <c r="M3" s="3"/>
      <c r="N3" s="3"/>
      <c r="O3" s="3"/>
      <c r="P3" s="3"/>
      <c r="Q3" s="13"/>
    </row>
    <row r="4" spans="2:17" ht="9" customHeight="1" x14ac:dyDescent="0.25">
      <c r="B4" s="12"/>
      <c r="C4" s="41"/>
      <c r="D4" s="24"/>
      <c r="E4" s="24"/>
      <c r="F4" s="24"/>
      <c r="G4" s="24"/>
      <c r="H4" s="24"/>
      <c r="I4" s="13"/>
      <c r="K4" s="35"/>
      <c r="L4" s="14"/>
      <c r="M4" s="14"/>
      <c r="N4" s="2"/>
      <c r="O4" s="14"/>
      <c r="P4" s="14"/>
      <c r="Q4" s="13"/>
    </row>
    <row r="5" spans="2:17" ht="15.6" customHeight="1" x14ac:dyDescent="0.3">
      <c r="B5" s="12"/>
      <c r="C5" s="438" t="s">
        <v>15</v>
      </c>
      <c r="D5" s="438"/>
      <c r="E5" s="440" t="s">
        <v>92</v>
      </c>
      <c r="F5" s="440"/>
      <c r="G5" s="440"/>
      <c r="H5" s="440"/>
      <c r="I5" s="13"/>
      <c r="J5" s="24"/>
      <c r="K5" s="36"/>
      <c r="L5" s="29" t="s">
        <v>44</v>
      </c>
      <c r="M5" s="30" t="s">
        <v>45</v>
      </c>
      <c r="N5" s="2"/>
      <c r="O5" s="29" t="s">
        <v>37</v>
      </c>
      <c r="P5" s="30" t="s">
        <v>22</v>
      </c>
      <c r="Q5" s="13"/>
    </row>
    <row r="6" spans="2:17" ht="13.2" customHeight="1" x14ac:dyDescent="0.25">
      <c r="B6" s="12"/>
      <c r="C6" s="438"/>
      <c r="D6" s="438"/>
      <c r="E6" s="440"/>
      <c r="F6" s="440"/>
      <c r="G6" s="440"/>
      <c r="H6" s="440"/>
      <c r="I6" s="13"/>
      <c r="J6" s="25"/>
      <c r="K6" s="37"/>
      <c r="L6" s="31">
        <v>1</v>
      </c>
      <c r="M6" s="32" t="s">
        <v>46</v>
      </c>
      <c r="N6" s="2"/>
      <c r="O6" s="31" t="s">
        <v>14</v>
      </c>
      <c r="P6" s="32" t="s">
        <v>39</v>
      </c>
      <c r="Q6" s="13"/>
    </row>
    <row r="7" spans="2:17" ht="15" x14ac:dyDescent="0.25">
      <c r="B7" s="12"/>
      <c r="C7" s="441" t="s">
        <v>90</v>
      </c>
      <c r="D7" s="441"/>
      <c r="E7" s="439" t="s">
        <v>96</v>
      </c>
      <c r="F7" s="439"/>
      <c r="G7" s="439"/>
      <c r="H7" s="439"/>
      <c r="I7" s="20"/>
      <c r="K7" s="35"/>
      <c r="L7" s="31">
        <v>2</v>
      </c>
      <c r="M7" s="32" t="s">
        <v>47</v>
      </c>
      <c r="N7" s="2"/>
      <c r="O7" s="31" t="s">
        <v>71</v>
      </c>
      <c r="P7" s="32" t="s">
        <v>40</v>
      </c>
      <c r="Q7" s="13"/>
    </row>
    <row r="8" spans="2:17" ht="15" x14ac:dyDescent="0.25">
      <c r="B8" s="12"/>
      <c r="C8" s="441"/>
      <c r="D8" s="441"/>
      <c r="E8" s="439"/>
      <c r="F8" s="439"/>
      <c r="G8" s="439"/>
      <c r="H8" s="439"/>
      <c r="I8" s="20"/>
      <c r="K8" s="35"/>
      <c r="L8" s="31">
        <v>3</v>
      </c>
      <c r="M8" s="32" t="s">
        <v>48</v>
      </c>
      <c r="N8" s="2"/>
      <c r="O8" s="31" t="s">
        <v>41</v>
      </c>
      <c r="P8" s="32" t="s">
        <v>42</v>
      </c>
      <c r="Q8" s="13"/>
    </row>
    <row r="9" spans="2:17" ht="15" x14ac:dyDescent="0.25">
      <c r="B9" s="12"/>
      <c r="C9" s="441" t="s">
        <v>17</v>
      </c>
      <c r="D9" s="441"/>
      <c r="E9" s="439" t="s">
        <v>95</v>
      </c>
      <c r="F9" s="439"/>
      <c r="G9" s="439"/>
      <c r="H9" s="439"/>
      <c r="I9" s="13"/>
      <c r="K9" s="35"/>
      <c r="L9" s="31">
        <v>4</v>
      </c>
      <c r="M9" s="32" t="s">
        <v>49</v>
      </c>
      <c r="N9" s="2"/>
      <c r="O9" s="14" t="s">
        <v>51</v>
      </c>
      <c r="P9" s="14"/>
      <c r="Q9" s="13"/>
    </row>
    <row r="10" spans="2:17" ht="15" x14ac:dyDescent="0.25">
      <c r="B10" s="12"/>
      <c r="C10" s="441"/>
      <c r="D10" s="441"/>
      <c r="E10" s="439"/>
      <c r="F10" s="439"/>
      <c r="G10" s="439"/>
      <c r="H10" s="439"/>
      <c r="I10" s="13"/>
      <c r="K10" s="35"/>
      <c r="L10" s="31">
        <v>5</v>
      </c>
      <c r="M10" s="32" t="s">
        <v>50</v>
      </c>
      <c r="N10" s="2"/>
      <c r="O10" s="14"/>
      <c r="P10" s="14"/>
      <c r="Q10" s="13"/>
    </row>
    <row r="11" spans="2:17" ht="15" x14ac:dyDescent="0.25">
      <c r="B11" s="12"/>
      <c r="C11" s="441" t="s">
        <v>89</v>
      </c>
      <c r="D11" s="441"/>
      <c r="E11" s="439" t="s">
        <v>97</v>
      </c>
      <c r="F11" s="439"/>
      <c r="G11" s="439"/>
      <c r="H11" s="439"/>
      <c r="I11" s="13"/>
      <c r="K11" s="35"/>
      <c r="L11" s="31">
        <v>6</v>
      </c>
      <c r="M11" s="32" t="s">
        <v>52</v>
      </c>
      <c r="N11" s="2"/>
      <c r="O11" s="14"/>
      <c r="P11" s="14"/>
      <c r="Q11" s="13"/>
    </row>
    <row r="12" spans="2:17" ht="15" customHeight="1" x14ac:dyDescent="0.25">
      <c r="B12" s="12"/>
      <c r="C12" s="441"/>
      <c r="D12" s="441"/>
      <c r="E12" s="439"/>
      <c r="F12" s="439"/>
      <c r="G12" s="439"/>
      <c r="H12" s="439"/>
      <c r="I12" s="13"/>
      <c r="K12" s="35"/>
      <c r="L12" s="31">
        <v>7</v>
      </c>
      <c r="M12" s="32" t="s">
        <v>53</v>
      </c>
      <c r="N12" s="2"/>
      <c r="O12" s="14"/>
      <c r="P12" s="14"/>
      <c r="Q12" s="13"/>
    </row>
    <row r="13" spans="2:17" ht="15" x14ac:dyDescent="0.25">
      <c r="B13" s="12"/>
      <c r="C13" s="441" t="s">
        <v>91</v>
      </c>
      <c r="D13" s="441"/>
      <c r="E13" s="439" t="s">
        <v>93</v>
      </c>
      <c r="F13" s="439"/>
      <c r="G13" s="439"/>
      <c r="H13" s="439"/>
      <c r="I13" s="13"/>
      <c r="K13" s="35"/>
      <c r="L13" s="31">
        <v>8</v>
      </c>
      <c r="M13" s="32" t="s">
        <v>54</v>
      </c>
      <c r="N13" s="2"/>
      <c r="O13" s="14"/>
      <c r="P13" s="14"/>
      <c r="Q13" s="13"/>
    </row>
    <row r="14" spans="2:17" ht="15" customHeight="1" x14ac:dyDescent="0.25">
      <c r="B14" s="12"/>
      <c r="C14" s="441"/>
      <c r="D14" s="441"/>
      <c r="E14" s="439"/>
      <c r="F14" s="439"/>
      <c r="G14" s="439"/>
      <c r="H14" s="439"/>
      <c r="I14" s="13"/>
      <c r="K14" s="35"/>
      <c r="L14" s="31">
        <v>9</v>
      </c>
      <c r="M14" s="32" t="s">
        <v>55</v>
      </c>
      <c r="N14" s="2"/>
      <c r="O14" s="14"/>
      <c r="P14" s="14"/>
      <c r="Q14" s="13"/>
    </row>
    <row r="15" spans="2:17" ht="15" x14ac:dyDescent="0.25">
      <c r="B15" s="12"/>
      <c r="C15" s="441" t="s">
        <v>94</v>
      </c>
      <c r="D15" s="441"/>
      <c r="E15" s="439" t="s">
        <v>93</v>
      </c>
      <c r="F15" s="439"/>
      <c r="G15" s="439"/>
      <c r="H15" s="439"/>
      <c r="I15" s="13"/>
      <c r="K15" s="35"/>
      <c r="L15" s="31">
        <v>10</v>
      </c>
      <c r="M15" s="32" t="s">
        <v>56</v>
      </c>
      <c r="N15" s="2"/>
      <c r="O15" s="14"/>
      <c r="P15" s="14"/>
      <c r="Q15" s="13"/>
    </row>
    <row r="16" spans="2:17" ht="15" customHeight="1" x14ac:dyDescent="0.25">
      <c r="B16" s="12"/>
      <c r="C16" s="441"/>
      <c r="D16" s="441"/>
      <c r="E16" s="439"/>
      <c r="F16" s="439"/>
      <c r="G16" s="439"/>
      <c r="H16" s="439"/>
      <c r="I16" s="13"/>
      <c r="K16" s="35"/>
      <c r="L16" s="31">
        <v>11</v>
      </c>
      <c r="M16" s="32" t="s">
        <v>57</v>
      </c>
      <c r="N16" s="2"/>
      <c r="O16" s="14"/>
      <c r="P16" s="14"/>
      <c r="Q16" s="13"/>
    </row>
    <row r="17" spans="2:17" ht="15" x14ac:dyDescent="0.25">
      <c r="B17" s="12"/>
      <c r="C17" s="438" t="s">
        <v>18</v>
      </c>
      <c r="D17" s="438"/>
      <c r="E17" s="439" t="s">
        <v>20</v>
      </c>
      <c r="F17" s="439"/>
      <c r="G17" s="439"/>
      <c r="H17" s="439"/>
      <c r="I17" s="13"/>
      <c r="K17" s="35"/>
      <c r="L17" s="31">
        <v>12</v>
      </c>
      <c r="M17" s="32" t="s">
        <v>58</v>
      </c>
      <c r="N17" s="2"/>
      <c r="O17" s="14"/>
      <c r="P17" s="14"/>
      <c r="Q17" s="13"/>
    </row>
    <row r="18" spans="2:17" ht="15" customHeight="1" x14ac:dyDescent="0.25">
      <c r="B18" s="12"/>
      <c r="C18" s="438"/>
      <c r="D18" s="438"/>
      <c r="E18" s="439"/>
      <c r="F18" s="439"/>
      <c r="G18" s="439"/>
      <c r="H18" s="439"/>
      <c r="I18" s="13"/>
      <c r="K18" s="35"/>
      <c r="L18" s="31">
        <v>13</v>
      </c>
      <c r="M18" s="32" t="s">
        <v>59</v>
      </c>
      <c r="N18" s="2"/>
      <c r="O18" s="14"/>
      <c r="P18" s="14"/>
      <c r="Q18" s="13"/>
    </row>
    <row r="19" spans="2:17" ht="15" x14ac:dyDescent="0.25">
      <c r="B19" s="12"/>
      <c r="C19" s="438" t="s">
        <v>13</v>
      </c>
      <c r="D19" s="438"/>
      <c r="E19" s="439" t="s">
        <v>21</v>
      </c>
      <c r="F19" s="439"/>
      <c r="G19" s="439"/>
      <c r="H19" s="439"/>
      <c r="I19" s="13"/>
      <c r="K19" s="35"/>
      <c r="L19" s="31">
        <v>14</v>
      </c>
      <c r="M19" s="32" t="s">
        <v>60</v>
      </c>
      <c r="N19" s="2"/>
      <c r="O19" s="14"/>
      <c r="P19" s="14"/>
      <c r="Q19" s="13"/>
    </row>
    <row r="20" spans="2:17" ht="15" customHeight="1" x14ac:dyDescent="0.25">
      <c r="B20" s="12"/>
      <c r="C20" s="438"/>
      <c r="D20" s="438"/>
      <c r="E20" s="439"/>
      <c r="F20" s="439"/>
      <c r="G20" s="439"/>
      <c r="H20" s="439"/>
      <c r="I20" s="13"/>
      <c r="K20" s="35"/>
      <c r="L20" s="31">
        <v>15</v>
      </c>
      <c r="M20" s="32" t="s">
        <v>61</v>
      </c>
      <c r="N20" s="2"/>
      <c r="O20" s="14"/>
      <c r="P20" s="14"/>
      <c r="Q20" s="13"/>
    </row>
    <row r="21" spans="2:17" ht="15.6" thickBot="1" x14ac:dyDescent="0.3">
      <c r="B21" s="38"/>
      <c r="C21" s="39"/>
      <c r="D21" s="15"/>
      <c r="E21" s="15"/>
      <c r="F21" s="15"/>
      <c r="G21" s="15"/>
      <c r="H21" s="15"/>
      <c r="I21" s="16"/>
      <c r="K21" s="35"/>
      <c r="L21" s="31">
        <v>16</v>
      </c>
      <c r="M21" s="32" t="s">
        <v>62</v>
      </c>
      <c r="N21" s="2"/>
      <c r="O21" s="14"/>
      <c r="P21" s="14"/>
      <c r="Q21" s="13"/>
    </row>
    <row r="22" spans="2:17" ht="15" customHeight="1" x14ac:dyDescent="0.25">
      <c r="K22" s="35"/>
      <c r="L22" s="31">
        <v>17</v>
      </c>
      <c r="M22" s="32" t="s">
        <v>63</v>
      </c>
      <c r="N22" s="2"/>
      <c r="O22" s="14"/>
      <c r="P22" s="14"/>
      <c r="Q22" s="13"/>
    </row>
    <row r="23" spans="2:17" ht="15" x14ac:dyDescent="0.25">
      <c r="K23" s="35"/>
      <c r="L23" s="31">
        <v>18</v>
      </c>
      <c r="M23" s="32" t="s">
        <v>64</v>
      </c>
      <c r="N23" s="2"/>
      <c r="O23" s="14"/>
      <c r="P23" s="14"/>
      <c r="Q23" s="13"/>
    </row>
    <row r="24" spans="2:17" ht="15" x14ac:dyDescent="0.25">
      <c r="K24" s="35"/>
      <c r="L24" s="31">
        <v>19</v>
      </c>
      <c r="M24" s="32" t="s">
        <v>65</v>
      </c>
      <c r="N24" s="2"/>
      <c r="O24" s="14"/>
      <c r="P24" s="14"/>
      <c r="Q24" s="13"/>
    </row>
    <row r="25" spans="2:17" ht="15" x14ac:dyDescent="0.25">
      <c r="K25" s="35"/>
      <c r="L25" s="31">
        <v>20</v>
      </c>
      <c r="M25" s="32" t="s">
        <v>66</v>
      </c>
      <c r="N25" s="2"/>
      <c r="O25" s="14"/>
      <c r="P25" s="14"/>
      <c r="Q25" s="13"/>
    </row>
    <row r="26" spans="2:17" ht="15" x14ac:dyDescent="0.25">
      <c r="K26" s="35"/>
      <c r="L26" s="31">
        <v>21</v>
      </c>
      <c r="M26" s="32" t="s">
        <v>67</v>
      </c>
      <c r="N26" s="2"/>
      <c r="O26" s="14"/>
      <c r="P26" s="14"/>
      <c r="Q26" s="13"/>
    </row>
    <row r="27" spans="2:17" ht="9" customHeight="1" thickBot="1" x14ac:dyDescent="0.3">
      <c r="K27" s="38"/>
      <c r="L27" s="39"/>
      <c r="M27" s="15"/>
      <c r="N27" s="15"/>
      <c r="O27" s="15"/>
      <c r="P27" s="15"/>
      <c r="Q27" s="16"/>
    </row>
  </sheetData>
  <mergeCells count="16">
    <mergeCell ref="C19:D20"/>
    <mergeCell ref="E19:H20"/>
    <mergeCell ref="E5:H6"/>
    <mergeCell ref="C5:D6"/>
    <mergeCell ref="C13:D14"/>
    <mergeCell ref="C17:D18"/>
    <mergeCell ref="E13:H14"/>
    <mergeCell ref="E17:H18"/>
    <mergeCell ref="C7:D8"/>
    <mergeCell ref="E7:H8"/>
    <mergeCell ref="C9:D10"/>
    <mergeCell ref="E9:H10"/>
    <mergeCell ref="C11:D12"/>
    <mergeCell ref="E11:H12"/>
    <mergeCell ref="C15:D16"/>
    <mergeCell ref="E15:H16"/>
  </mergeCells>
  <pageMargins left="0.7" right="0.7" top="0.75" bottom="0.75" header="0.3" footer="0.3"/>
  <pageSetup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4" ma:contentTypeDescription="Create a new document." ma:contentTypeScope="" ma:versionID="7d51d3c3a3e3ee7bddfe87f3f6d9efbd">
  <xsd:schema xmlns:xsd="http://www.w3.org/2001/XMLSchema" xmlns:xs="http://www.w3.org/2001/XMLSchema" xmlns:p="http://schemas.microsoft.com/office/2006/metadata/properties" xmlns:ns1="http://schemas.microsoft.com/sharepoint/v3" xmlns:ns3="ab5b6c4f-5201-4d55-98c6-21c366652d49" xmlns:ns4="4bed5f5f-57df-4378-aeb2-ffb628aea86f" targetNamespace="http://schemas.microsoft.com/office/2006/metadata/properties" ma:root="true" ma:fieldsID="6fd754fb6a1469207e446e67dd32e00e" ns1:_="" ns3:_="" ns4:_="">
    <xsd:import namespace="http://schemas.microsoft.com/sharepoint/v3"/>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833AAF30-D569-41B6-864F-753F25DE2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A53480-CA4E-4B79-979A-EAA0917DF6AF}">
  <ds:schemaRefs>
    <ds:schemaRef ds:uri="http://schemas.microsoft.com/sharepoint/v3/contenttype/forms"/>
  </ds:schemaRefs>
</ds:datastoreItem>
</file>

<file path=customXml/itemProps3.xml><?xml version="1.0" encoding="utf-8"?>
<ds:datastoreItem xmlns:ds="http://schemas.openxmlformats.org/officeDocument/2006/customXml" ds:itemID="{906C2C89-CD49-44C9-B3E6-49C9A9CBF71C}">
  <ds:schemaRefs>
    <ds:schemaRef ds:uri="http://schemas.microsoft.com/sharepoint/v3"/>
    <ds:schemaRef ds:uri="http://purl.org/dc/dcmitype/"/>
    <ds:schemaRef ds:uri="http://schemas.openxmlformats.org/package/2006/metadata/core-properties"/>
    <ds:schemaRef ds:uri="http://purl.org/dc/elements/1.1/"/>
    <ds:schemaRef ds:uri="http://schemas.microsoft.com/office/2006/documentManagement/types"/>
    <ds:schemaRef ds:uri="4bed5f5f-57df-4378-aeb2-ffb628aea86f"/>
    <ds:schemaRef ds:uri="http://schemas.microsoft.com/office/2006/metadata/properties"/>
    <ds:schemaRef ds:uri="http://purl.org/dc/terms/"/>
    <ds:schemaRef ds:uri="http://schemas.microsoft.com/office/infopath/2007/PartnerControls"/>
    <ds:schemaRef ds:uri="ab5b6c4f-5201-4d55-98c6-21c366652d4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Annual Capacity</vt:lpstr>
      <vt:lpstr>Annual Capacity - Graph</vt:lpstr>
      <vt:lpstr>Class I REC Generators</vt:lpstr>
      <vt:lpstr>Monthly Capacity</vt:lpstr>
      <vt:lpstr>Interconnection &amp; Customer Type</vt:lpstr>
      <vt:lpstr>TPO Summary</vt:lpstr>
      <vt:lpstr>Installations by County</vt:lpstr>
      <vt:lpstr>By County - Graph</vt:lpstr>
      <vt:lpstr>Definitions</vt:lpstr>
      <vt:lpstr>'Annual Capacity'!Print_Area</vt:lpstr>
      <vt:lpstr>Definitions!Print_Area</vt:lpstr>
      <vt:lpstr>'Installations by County'!Print_Area</vt:lpstr>
      <vt:lpstr>'Interconnection &amp; Customer Type'!Print_Area</vt:lpstr>
      <vt:lpstr>'Monthly Capacity'!Print_Area</vt:lpstr>
      <vt:lpstr>'TPO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Zito, Melissa</dc:creator>
  <cp:lastModifiedBy>Zito, Melissa</cp:lastModifiedBy>
  <cp:lastPrinted>2020-03-12T14:16:03Z</cp:lastPrinted>
  <dcterms:created xsi:type="dcterms:W3CDTF">2009-08-03T14:10:19Z</dcterms:created>
  <dcterms:modified xsi:type="dcterms:W3CDTF">2020-03-12T14:56:32Z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