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1 Monthly\(4) April\To be Posted on Website\"/>
    </mc:Choice>
  </mc:AlternateContent>
  <xr:revisionPtr revIDLastSave="0" documentId="8_{CBD4C6E0-5244-4D86-896F-4BDB6F48640A}"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Capacity'!$B$1:$AC$55</definedName>
    <definedName name="_xlnm.Print_Area" localSheetId="10">Definitions!$A$1:$Q$33</definedName>
    <definedName name="_xlnm.Print_Area" localSheetId="8">'Installations by County'!$C$1:$AF$30</definedName>
    <definedName name="_xlnm.Print_Area" localSheetId="5">'Interconnection &amp; Customer Type'!$A$1:$L$63</definedName>
    <definedName name="_xlnm.Print_Area" localSheetId="4">'Monthly Capacity'!$A$1:$AA$104</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5" i="61" l="1"/>
  <c r="X102" i="61"/>
  <c r="W102" i="61"/>
  <c r="O102" i="61"/>
  <c r="N102" i="61"/>
  <c r="X100" i="61"/>
  <c r="W100" i="61"/>
  <c r="R100" i="61"/>
  <c r="R102" i="61" s="1"/>
  <c r="Q100" i="61"/>
  <c r="Q102" i="61" s="1"/>
  <c r="O100" i="61"/>
  <c r="N100" i="61"/>
  <c r="J100" i="61"/>
  <c r="I100" i="61"/>
  <c r="H100" i="61"/>
  <c r="G100" i="61"/>
  <c r="K100" i="61" s="1"/>
  <c r="F100" i="61"/>
  <c r="E100" i="61"/>
  <c r="C100" i="61"/>
  <c r="B100" i="61"/>
  <c r="X75" i="61"/>
  <c r="W75" i="61"/>
  <c r="R75" i="61"/>
  <c r="Q75" i="61"/>
  <c r="O75" i="61"/>
  <c r="N75" i="61"/>
  <c r="J75" i="61"/>
  <c r="I75" i="61"/>
  <c r="H75" i="61"/>
  <c r="G75" i="61"/>
  <c r="F75" i="61"/>
  <c r="E75" i="61"/>
  <c r="C75" i="61"/>
  <c r="L73" i="61"/>
  <c r="U73" i="61" s="1"/>
  <c r="AA73" i="61" s="1"/>
  <c r="AA100" i="61" s="1"/>
  <c r="K73" i="61"/>
  <c r="T73" i="61" s="1"/>
  <c r="Z73" i="61" s="1"/>
  <c r="Z100" i="61" s="1"/>
  <c r="AA41" i="61"/>
  <c r="Z41" i="61"/>
  <c r="X41" i="61"/>
  <c r="W41" i="61"/>
  <c r="U41" i="61"/>
  <c r="T41" i="61"/>
  <c r="R41" i="61"/>
  <c r="Q41" i="61"/>
  <c r="O41" i="61"/>
  <c r="N41" i="61"/>
  <c r="L41" i="61"/>
  <c r="K41" i="61"/>
  <c r="J41" i="61"/>
  <c r="I41" i="61"/>
  <c r="H41" i="61"/>
  <c r="G41" i="61"/>
  <c r="F41" i="61"/>
  <c r="E41" i="61"/>
  <c r="C41" i="61"/>
  <c r="B41" i="61"/>
  <c r="L39" i="61"/>
  <c r="U39" i="61" s="1"/>
  <c r="AA39" i="61" s="1"/>
  <c r="K39" i="61"/>
  <c r="T39" i="61" s="1"/>
  <c r="Z39" i="61" s="1"/>
  <c r="Y45" i="65"/>
  <c r="Z45" i="65"/>
  <c r="Y46" i="65"/>
  <c r="Z46" i="65"/>
  <c r="Y47" i="65"/>
  <c r="Z47" i="65"/>
  <c r="Y48" i="65"/>
  <c r="Z48" i="65"/>
  <c r="Y49" i="65"/>
  <c r="Z49" i="65"/>
  <c r="Y50" i="65"/>
  <c r="Z50" i="65"/>
  <c r="Y51" i="65"/>
  <c r="Z51" i="65"/>
  <c r="Y52" i="65"/>
  <c r="Z52" i="65"/>
  <c r="L100" i="61" l="1"/>
  <c r="U100" i="61"/>
  <c r="T100" i="61"/>
  <c r="X99" i="61"/>
  <c r="W99" i="61"/>
  <c r="R99" i="61"/>
  <c r="Q99" i="61"/>
  <c r="O99" i="61"/>
  <c r="N99" i="61"/>
  <c r="J99" i="61"/>
  <c r="J102" i="61" s="1"/>
  <c r="I99" i="61"/>
  <c r="I102" i="61" s="1"/>
  <c r="H99" i="61"/>
  <c r="G99" i="61"/>
  <c r="F99" i="61"/>
  <c r="E99" i="61"/>
  <c r="C99" i="61"/>
  <c r="B99" i="61"/>
  <c r="L72" i="61"/>
  <c r="U72" i="61" s="1"/>
  <c r="AA72" i="61" s="1"/>
  <c r="K72" i="61"/>
  <c r="T72" i="61" s="1"/>
  <c r="Z72" i="61" s="1"/>
  <c r="U38" i="61"/>
  <c r="AA38" i="61" s="1"/>
  <c r="T38" i="61"/>
  <c r="Z38" i="61" s="1"/>
  <c r="L38" i="61"/>
  <c r="K38" i="61"/>
  <c r="Z99" i="61" l="1"/>
  <c r="AA99" i="61"/>
  <c r="L99" i="61"/>
  <c r="U99" i="61"/>
  <c r="K99" i="61"/>
  <c r="T99" i="61"/>
  <c r="C45" i="46"/>
  <c r="B45" i="46"/>
  <c r="X98" i="61" l="1"/>
  <c r="W98" i="61"/>
  <c r="R98" i="61"/>
  <c r="Q98" i="61"/>
  <c r="O98" i="61"/>
  <c r="N98" i="61"/>
  <c r="J98" i="61"/>
  <c r="I98" i="61"/>
  <c r="H98" i="61"/>
  <c r="G98" i="61"/>
  <c r="F98" i="61"/>
  <c r="E98" i="61"/>
  <c r="C98" i="61"/>
  <c r="B98" i="61"/>
  <c r="L71" i="61"/>
  <c r="K71" i="61"/>
  <c r="L37" i="61"/>
  <c r="U37" i="61" s="1"/>
  <c r="AA37" i="61" s="1"/>
  <c r="K37" i="61"/>
  <c r="T37" i="61" s="1"/>
  <c r="Z37" i="61" s="1"/>
  <c r="U71" i="61" l="1"/>
  <c r="AA71" i="61" s="1"/>
  <c r="AA98" i="61" s="1"/>
  <c r="T71" i="61"/>
  <c r="Z71" i="61" s="1"/>
  <c r="Z98" i="61" s="1"/>
  <c r="L98" i="61"/>
  <c r="K98" i="61"/>
  <c r="E28" i="63"/>
  <c r="U98" i="61" l="1"/>
  <c r="T98" i="61"/>
  <c r="W82" i="61"/>
  <c r="X82" i="61"/>
  <c r="W83" i="61"/>
  <c r="X83" i="61"/>
  <c r="W84" i="61"/>
  <c r="X84" i="61"/>
  <c r="W85" i="61"/>
  <c r="X85" i="61"/>
  <c r="W86" i="61"/>
  <c r="X86" i="61"/>
  <c r="W87" i="61"/>
  <c r="X87" i="61"/>
  <c r="W88" i="61"/>
  <c r="X88" i="61"/>
  <c r="W89" i="61"/>
  <c r="X89" i="61"/>
  <c r="W90" i="61"/>
  <c r="X90" i="61"/>
  <c r="W91" i="61"/>
  <c r="X91" i="61"/>
  <c r="W92" i="61"/>
  <c r="X92" i="61"/>
  <c r="W93" i="61"/>
  <c r="X93" i="61"/>
  <c r="X97" i="61"/>
  <c r="W97" i="61"/>
  <c r="R97" i="61"/>
  <c r="Q97" i="61"/>
  <c r="O97" i="61"/>
  <c r="N97" i="61"/>
  <c r="J97" i="61"/>
  <c r="I97" i="61"/>
  <c r="H97" i="61"/>
  <c r="H102" i="61" s="1"/>
  <c r="G97" i="61"/>
  <c r="G102" i="61" s="1"/>
  <c r="F97" i="61"/>
  <c r="F102" i="61" s="1"/>
  <c r="E97" i="61"/>
  <c r="E102" i="61" s="1"/>
  <c r="C97" i="61"/>
  <c r="C102" i="61" s="1"/>
  <c r="B97" i="61"/>
  <c r="B102" i="61" s="1"/>
  <c r="X53" i="61"/>
  <c r="W53" i="61"/>
  <c r="L70" i="61"/>
  <c r="L75" i="61" s="1"/>
  <c r="K70" i="61"/>
  <c r="K75" i="61" s="1"/>
  <c r="R51" i="61"/>
  <c r="Q51" i="61"/>
  <c r="O51" i="61"/>
  <c r="N51" i="61"/>
  <c r="J51" i="61"/>
  <c r="I51" i="61"/>
  <c r="H51" i="61"/>
  <c r="G51" i="61"/>
  <c r="F51" i="61"/>
  <c r="E51" i="61"/>
  <c r="C51" i="61"/>
  <c r="B51" i="61"/>
  <c r="L36" i="61"/>
  <c r="U36" i="61" s="1"/>
  <c r="K36" i="61"/>
  <c r="T36" i="61" s="1"/>
  <c r="X19" i="61"/>
  <c r="W19" i="61"/>
  <c r="R17" i="61"/>
  <c r="Q17" i="61"/>
  <c r="O17" i="61"/>
  <c r="N17" i="61"/>
  <c r="J17" i="61"/>
  <c r="I17" i="61"/>
  <c r="H17" i="61"/>
  <c r="G17" i="61"/>
  <c r="F17" i="61"/>
  <c r="E17" i="61"/>
  <c r="C17" i="61"/>
  <c r="B17" i="61"/>
  <c r="AA36" i="61" l="1"/>
  <c r="Z36" i="61"/>
  <c r="K97" i="61"/>
  <c r="K102" i="61" s="1"/>
  <c r="L97" i="61"/>
  <c r="L102" i="61" s="1"/>
  <c r="T70" i="61"/>
  <c r="T75" i="61" s="1"/>
  <c r="U70" i="61"/>
  <c r="U75" i="61" s="1"/>
  <c r="K51" i="61"/>
  <c r="T51" i="61" s="1"/>
  <c r="Z51" i="61" s="1"/>
  <c r="L51" i="61"/>
  <c r="U51" i="61" s="1"/>
  <c r="AA51" i="61" s="1"/>
  <c r="L17" i="61"/>
  <c r="U17" i="61" s="1"/>
  <c r="AA17" i="61" s="1"/>
  <c r="K17" i="61"/>
  <c r="T17" i="61" s="1"/>
  <c r="Z17" i="61" s="1"/>
  <c r="T52" i="65"/>
  <c r="S52" i="65"/>
  <c r="Q52" i="65"/>
  <c r="P52" i="65"/>
  <c r="L52" i="65"/>
  <c r="K52" i="65"/>
  <c r="J52" i="65"/>
  <c r="I52" i="65"/>
  <c r="H52" i="65"/>
  <c r="G52" i="65"/>
  <c r="E52" i="65"/>
  <c r="D52" i="65"/>
  <c r="Z42" i="65"/>
  <c r="Y42" i="65"/>
  <c r="T42" i="65"/>
  <c r="S42" i="65"/>
  <c r="Q42" i="65"/>
  <c r="P42" i="65"/>
  <c r="L42" i="65"/>
  <c r="K42" i="65"/>
  <c r="J42" i="65"/>
  <c r="I42" i="65"/>
  <c r="H42" i="65"/>
  <c r="G42" i="65"/>
  <c r="E42" i="65"/>
  <c r="D42" i="65"/>
  <c r="N40" i="65"/>
  <c r="W40" i="65" s="1"/>
  <c r="AC40" i="65" s="1"/>
  <c r="M40" i="65"/>
  <c r="V40" i="65" s="1"/>
  <c r="AB40" i="65" s="1"/>
  <c r="Z31" i="65"/>
  <c r="Y31" i="65"/>
  <c r="Q31" i="65"/>
  <c r="P31" i="65"/>
  <c r="L31" i="65"/>
  <c r="K31" i="65"/>
  <c r="J31" i="65"/>
  <c r="I31" i="65"/>
  <c r="H31" i="65"/>
  <c r="G31" i="65"/>
  <c r="E31" i="65"/>
  <c r="D31" i="65"/>
  <c r="N29" i="65"/>
  <c r="W29" i="65" s="1"/>
  <c r="AC29" i="65" s="1"/>
  <c r="M29" i="65"/>
  <c r="V29" i="65" s="1"/>
  <c r="AB29" i="65" s="1"/>
  <c r="U97" i="61" l="1"/>
  <c r="U102" i="61" s="1"/>
  <c r="N52" i="65"/>
  <c r="M52" i="65"/>
  <c r="W52" i="65"/>
  <c r="AC52" i="65" s="1"/>
  <c r="V52" i="65"/>
  <c r="AB52" i="65" s="1"/>
  <c r="T97" i="61"/>
  <c r="T102" i="61" s="1"/>
  <c r="Z70" i="61"/>
  <c r="Z75" i="61" s="1"/>
  <c r="AA70" i="61"/>
  <c r="AA75" i="61" s="1"/>
  <c r="R93" i="61"/>
  <c r="Q93" i="61"/>
  <c r="O93" i="61"/>
  <c r="N93" i="61"/>
  <c r="J93" i="61"/>
  <c r="I93" i="61"/>
  <c r="H93" i="61"/>
  <c r="G93" i="61"/>
  <c r="F93" i="61"/>
  <c r="E93" i="61"/>
  <c r="C93" i="61"/>
  <c r="B93" i="61"/>
  <c r="X68" i="61"/>
  <c r="X77" i="61" s="1"/>
  <c r="W68" i="61"/>
  <c r="W77" i="61" s="1"/>
  <c r="R68" i="61"/>
  <c r="Q68" i="61"/>
  <c r="O68" i="61"/>
  <c r="N68" i="61"/>
  <c r="J68" i="61"/>
  <c r="I68" i="61"/>
  <c r="H68" i="61"/>
  <c r="G68" i="61"/>
  <c r="F68" i="61"/>
  <c r="E68" i="61"/>
  <c r="C68" i="61"/>
  <c r="B68" i="61"/>
  <c r="L66" i="61"/>
  <c r="U66" i="61" s="1"/>
  <c r="AA66" i="61" s="1"/>
  <c r="K66" i="61"/>
  <c r="T66" i="61" s="1"/>
  <c r="Z66" i="61" s="1"/>
  <c r="X34" i="61"/>
  <c r="X43" i="61" s="1"/>
  <c r="W34" i="61"/>
  <c r="W43" i="61" s="1"/>
  <c r="R34" i="61"/>
  <c r="Q34" i="61"/>
  <c r="O34" i="61"/>
  <c r="N34" i="61"/>
  <c r="J34" i="61"/>
  <c r="I34" i="61"/>
  <c r="H34" i="61"/>
  <c r="G34" i="61"/>
  <c r="F34" i="61"/>
  <c r="E34" i="61"/>
  <c r="C34" i="61"/>
  <c r="B34" i="61"/>
  <c r="L32" i="61"/>
  <c r="U32" i="61" s="1"/>
  <c r="AA32" i="61" s="1"/>
  <c r="K32" i="61"/>
  <c r="T32" i="61" s="1"/>
  <c r="Z32" i="61" s="1"/>
  <c r="AA97" i="61" l="1"/>
  <c r="AA102" i="61" s="1"/>
  <c r="Z97" i="61"/>
  <c r="Z102" i="61" s="1"/>
  <c r="K93" i="61"/>
  <c r="L93" i="61"/>
  <c r="AA93" i="61"/>
  <c r="Z93" i="61"/>
  <c r="U93" i="61"/>
  <c r="T93" i="61"/>
  <c r="X80" i="61"/>
  <c r="W80" i="61"/>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B82" i="61"/>
  <c r="C82" i="61"/>
  <c r="E82" i="61"/>
  <c r="F82" i="61"/>
  <c r="G82" i="61"/>
  <c r="H82" i="61"/>
  <c r="I82" i="61"/>
  <c r="J82" i="61"/>
  <c r="N82" i="61"/>
  <c r="O82" i="61"/>
  <c r="Q82" i="61"/>
  <c r="R82" i="61"/>
  <c r="R50" i="61"/>
  <c r="Q50" i="61"/>
  <c r="R49" i="61"/>
  <c r="Q49" i="61"/>
  <c r="R48" i="61"/>
  <c r="Q48" i="61"/>
  <c r="R47" i="61"/>
  <c r="Q47" i="61"/>
  <c r="O50" i="61"/>
  <c r="O49" i="61"/>
  <c r="O48" i="61"/>
  <c r="O47" i="61"/>
  <c r="N50" i="61"/>
  <c r="N49" i="61"/>
  <c r="N48" i="61"/>
  <c r="N47" i="61"/>
  <c r="J50" i="61"/>
  <c r="I50" i="61"/>
  <c r="H50" i="61"/>
  <c r="G50" i="61"/>
  <c r="F50" i="61"/>
  <c r="J49" i="61"/>
  <c r="I49" i="61"/>
  <c r="H49" i="61"/>
  <c r="G49" i="61"/>
  <c r="F49" i="61"/>
  <c r="J48" i="61"/>
  <c r="I48" i="61"/>
  <c r="H48" i="61"/>
  <c r="G48" i="61"/>
  <c r="F48" i="61"/>
  <c r="J47" i="61"/>
  <c r="I47" i="61"/>
  <c r="H47" i="61"/>
  <c r="G47" i="61"/>
  <c r="F47" i="61"/>
  <c r="E50" i="61"/>
  <c r="E49" i="61"/>
  <c r="E48" i="61"/>
  <c r="E47" i="61"/>
  <c r="C50" i="61"/>
  <c r="C49" i="61"/>
  <c r="C48" i="61"/>
  <c r="C47" i="61"/>
  <c r="B50" i="61"/>
  <c r="B49" i="61"/>
  <c r="B48" i="61"/>
  <c r="B47" i="61"/>
  <c r="T51" i="65"/>
  <c r="S51" i="65"/>
  <c r="T50" i="65"/>
  <c r="S50" i="65"/>
  <c r="T49" i="65"/>
  <c r="S49" i="65"/>
  <c r="T48" i="65"/>
  <c r="S48" i="65"/>
  <c r="T47" i="65"/>
  <c r="S47" i="65"/>
  <c r="T46" i="65"/>
  <c r="S46" i="65"/>
  <c r="Q51" i="65"/>
  <c r="P51" i="65"/>
  <c r="Q50" i="65"/>
  <c r="P50" i="65"/>
  <c r="Q49" i="65"/>
  <c r="P49" i="65"/>
  <c r="Q48" i="65"/>
  <c r="P48" i="65"/>
  <c r="Q47" i="65"/>
  <c r="P47" i="65"/>
  <c r="Q46" i="65"/>
  <c r="P46" i="65"/>
  <c r="L51" i="65"/>
  <c r="K51" i="65"/>
  <c r="J51" i="65"/>
  <c r="I51" i="65"/>
  <c r="H51" i="65"/>
  <c r="G51" i="65"/>
  <c r="L50" i="65"/>
  <c r="K50" i="65"/>
  <c r="J50" i="65"/>
  <c r="I50" i="65"/>
  <c r="H50" i="65"/>
  <c r="G50" i="65"/>
  <c r="L49" i="65"/>
  <c r="K49" i="65"/>
  <c r="J49" i="65"/>
  <c r="I49" i="65"/>
  <c r="H49" i="65"/>
  <c r="G49" i="65"/>
  <c r="L48" i="65"/>
  <c r="K48" i="65"/>
  <c r="J48" i="65"/>
  <c r="I48" i="65"/>
  <c r="H48" i="65"/>
  <c r="G48" i="65"/>
  <c r="L47" i="65"/>
  <c r="K47" i="65"/>
  <c r="J47" i="65"/>
  <c r="I47" i="65"/>
  <c r="H47" i="65"/>
  <c r="G47" i="65"/>
  <c r="L46" i="65"/>
  <c r="K46" i="65"/>
  <c r="J46" i="65"/>
  <c r="I46" i="65"/>
  <c r="H46" i="65"/>
  <c r="G46" i="65"/>
  <c r="E51" i="65"/>
  <c r="E50" i="65"/>
  <c r="E49" i="65"/>
  <c r="E48" i="65"/>
  <c r="E47" i="65"/>
  <c r="E46" i="65"/>
  <c r="D51" i="65"/>
  <c r="D50" i="65"/>
  <c r="D49" i="65"/>
  <c r="D48" i="65"/>
  <c r="D47" i="65"/>
  <c r="D46" i="65"/>
  <c r="T45" i="65"/>
  <c r="T54" i="65" s="1"/>
  <c r="S45" i="65"/>
  <c r="Q45" i="65"/>
  <c r="P45" i="65"/>
  <c r="L45" i="65"/>
  <c r="K45" i="65"/>
  <c r="J45" i="65"/>
  <c r="I45" i="65"/>
  <c r="H45" i="65"/>
  <c r="G45" i="65"/>
  <c r="E45" i="65"/>
  <c r="D45" i="65"/>
  <c r="N38" i="65"/>
  <c r="W38" i="65" s="1"/>
  <c r="AC38" i="65" s="1"/>
  <c r="M38" i="65"/>
  <c r="V38" i="65" s="1"/>
  <c r="AB38" i="65" s="1"/>
  <c r="N37" i="65"/>
  <c r="W37" i="65" s="1"/>
  <c r="AC37" i="65" s="1"/>
  <c r="M37" i="65"/>
  <c r="V37" i="65" s="1"/>
  <c r="AB37" i="65" s="1"/>
  <c r="N36" i="65"/>
  <c r="M36" i="65"/>
  <c r="V36" i="65" s="1"/>
  <c r="AB36" i="65" s="1"/>
  <c r="N35" i="65"/>
  <c r="W35" i="65" s="1"/>
  <c r="M35" i="65"/>
  <c r="V35" i="65" s="1"/>
  <c r="W36" i="65"/>
  <c r="AC36" i="65" s="1"/>
  <c r="N34" i="65"/>
  <c r="M34" i="65"/>
  <c r="V34" i="65" l="1"/>
  <c r="AB34" i="65" s="1"/>
  <c r="M47" i="65"/>
  <c r="M49" i="65"/>
  <c r="W34" i="65"/>
  <c r="AC34" i="65" s="1"/>
  <c r="S54" i="65"/>
  <c r="B7" i="46" s="1"/>
  <c r="P54" i="65"/>
  <c r="B6" i="46" s="1"/>
  <c r="G54" i="65"/>
  <c r="K54" i="65"/>
  <c r="N45" i="65"/>
  <c r="W45" i="65" s="1"/>
  <c r="N47" i="65"/>
  <c r="N48" i="65"/>
  <c r="H54" i="65"/>
  <c r="L54" i="65"/>
  <c r="C7" i="46"/>
  <c r="Q54" i="65"/>
  <c r="C6" i="46" s="1"/>
  <c r="J54" i="65"/>
  <c r="I54" i="65"/>
  <c r="E54" i="65"/>
  <c r="D54" i="65"/>
  <c r="AC35" i="65"/>
  <c r="AB35" i="65"/>
  <c r="Z54" i="65"/>
  <c r="Y54" i="65"/>
  <c r="H53" i="61"/>
  <c r="H77" i="61" s="1"/>
  <c r="I53" i="61"/>
  <c r="I77" i="61" s="1"/>
  <c r="B53" i="61"/>
  <c r="B77" i="61" s="1"/>
  <c r="C53" i="61"/>
  <c r="C77" i="61" s="1"/>
  <c r="E53" i="61"/>
  <c r="E77" i="61" s="1"/>
  <c r="F53" i="61"/>
  <c r="F77" i="61" s="1"/>
  <c r="J53" i="61"/>
  <c r="J77" i="61" s="1"/>
  <c r="N53" i="61"/>
  <c r="N77" i="61" s="1"/>
  <c r="O53" i="61"/>
  <c r="O77" i="61" s="1"/>
  <c r="Q53" i="61"/>
  <c r="Q77" i="61" s="1"/>
  <c r="G53" i="61"/>
  <c r="G77" i="61" s="1"/>
  <c r="R53" i="61"/>
  <c r="R77" i="61" s="1"/>
  <c r="N19" i="61"/>
  <c r="N43" i="61" s="1"/>
  <c r="Q19" i="61"/>
  <c r="Q43" i="61" s="1"/>
  <c r="O19" i="61"/>
  <c r="O43" i="61" s="1"/>
  <c r="R19" i="61"/>
  <c r="R43" i="61" s="1"/>
  <c r="N46" i="65"/>
  <c r="K82" i="61"/>
  <c r="K16" i="61"/>
  <c r="T16" i="61" s="1"/>
  <c r="Z16" i="61" s="1"/>
  <c r="N50" i="65"/>
  <c r="L16" i="61"/>
  <c r="U16" i="61" s="1"/>
  <c r="AA16" i="61" s="1"/>
  <c r="L82" i="61"/>
  <c r="M46" i="65"/>
  <c r="N49" i="65"/>
  <c r="M45" i="65"/>
  <c r="V45" i="65" s="1"/>
  <c r="M48" i="65"/>
  <c r="M50" i="65"/>
  <c r="K50" i="61"/>
  <c r="T50" i="61" s="1"/>
  <c r="Z50" i="61" s="1"/>
  <c r="L47" i="61"/>
  <c r="L50" i="61"/>
  <c r="U50" i="61" s="1"/>
  <c r="AA50" i="61" s="1"/>
  <c r="K48" i="61"/>
  <c r="T48" i="61" s="1"/>
  <c r="Z48" i="61" s="1"/>
  <c r="L48" i="61"/>
  <c r="U48" i="61" s="1"/>
  <c r="AA48" i="61" s="1"/>
  <c r="K47" i="61"/>
  <c r="K49" i="61"/>
  <c r="T49" i="61" s="1"/>
  <c r="Z49" i="61" s="1"/>
  <c r="L49" i="61"/>
  <c r="U49" i="61" s="1"/>
  <c r="AA49" i="61" s="1"/>
  <c r="R92" i="61"/>
  <c r="Q92" i="61"/>
  <c r="O92" i="61"/>
  <c r="N92" i="61"/>
  <c r="J92" i="61"/>
  <c r="I92" i="61"/>
  <c r="H92" i="61"/>
  <c r="G92" i="61"/>
  <c r="F92" i="61"/>
  <c r="E92" i="61"/>
  <c r="C92" i="61"/>
  <c r="B92" i="61"/>
  <c r="L65" i="61"/>
  <c r="U65" i="61" s="1"/>
  <c r="AA65" i="61" s="1"/>
  <c r="K65" i="61"/>
  <c r="T65" i="61" s="1"/>
  <c r="Z65" i="61" s="1"/>
  <c r="L31" i="61"/>
  <c r="U31" i="61" s="1"/>
  <c r="K31" i="61"/>
  <c r="T31" i="61" s="1"/>
  <c r="Z31" i="61" s="1"/>
  <c r="K53" i="61" l="1"/>
  <c r="L53" i="61"/>
  <c r="R80" i="61"/>
  <c r="N80" i="61"/>
  <c r="Q80" i="61"/>
  <c r="O80" i="61"/>
  <c r="T47" i="61"/>
  <c r="T53" i="61" s="1"/>
  <c r="U47" i="61"/>
  <c r="U53" i="61" s="1"/>
  <c r="AA31" i="61"/>
  <c r="U92" i="61"/>
  <c r="K92" i="61"/>
  <c r="Z92" i="61"/>
  <c r="L92" i="61"/>
  <c r="T92" i="61"/>
  <c r="R91" i="61"/>
  <c r="Q91" i="61"/>
  <c r="O91" i="61"/>
  <c r="N91" i="61"/>
  <c r="J91" i="61"/>
  <c r="I91" i="61"/>
  <c r="H91" i="61"/>
  <c r="G91" i="61"/>
  <c r="F91" i="61"/>
  <c r="E91" i="61"/>
  <c r="C91" i="61"/>
  <c r="B91" i="61"/>
  <c r="L64" i="61"/>
  <c r="U64" i="61" s="1"/>
  <c r="AA64" i="61" s="1"/>
  <c r="K64" i="61"/>
  <c r="T64" i="61" s="1"/>
  <c r="Z64" i="61" s="1"/>
  <c r="L30" i="61"/>
  <c r="U30" i="61" s="1"/>
  <c r="K30" i="61"/>
  <c r="T30" i="61" s="1"/>
  <c r="Z30" i="61" s="1"/>
  <c r="AA92" i="61" l="1"/>
  <c r="AA47" i="61"/>
  <c r="AA53" i="61" s="1"/>
  <c r="Z47" i="61"/>
  <c r="Z53" i="61" s="1"/>
  <c r="AA30" i="61"/>
  <c r="AA91" i="61" s="1"/>
  <c r="U91" i="61"/>
  <c r="L91" i="61"/>
  <c r="K91" i="61"/>
  <c r="T91" i="61"/>
  <c r="Z91" i="61"/>
  <c r="AC28" i="63"/>
  <c r="AB28" i="63"/>
  <c r="U28" i="63"/>
  <c r="T28" i="63"/>
  <c r="R28" i="63"/>
  <c r="Q28" i="63"/>
  <c r="M28" i="63"/>
  <c r="L28" i="63"/>
  <c r="K28" i="63"/>
  <c r="J28" i="63"/>
  <c r="I28" i="63"/>
  <c r="H28" i="63"/>
  <c r="F28" i="63"/>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O15" i="63"/>
  <c r="X15" i="63" s="1"/>
  <c r="AF15" i="63" s="1"/>
  <c r="N15" i="63"/>
  <c r="W15" i="63" s="1"/>
  <c r="AE15" i="63" s="1"/>
  <c r="O14" i="63"/>
  <c r="X14" i="63" s="1"/>
  <c r="AF14" i="63" s="1"/>
  <c r="N14" i="63"/>
  <c r="W14" i="63" s="1"/>
  <c r="AE14" i="63" s="1"/>
  <c r="O13" i="63"/>
  <c r="X13" i="63" s="1"/>
  <c r="AF13" i="63" s="1"/>
  <c r="N13" i="63"/>
  <c r="W13" i="63" s="1"/>
  <c r="AE13" i="63" s="1"/>
  <c r="O12" i="63"/>
  <c r="X12" i="63" s="1"/>
  <c r="AF12" i="63" s="1"/>
  <c r="N12" i="63"/>
  <c r="W12" i="63" s="1"/>
  <c r="AE12" i="63" s="1"/>
  <c r="O11" i="63"/>
  <c r="X11" i="63" s="1"/>
  <c r="AF11" i="63" s="1"/>
  <c r="N11" i="63"/>
  <c r="W11" i="63" s="1"/>
  <c r="AE11" i="63" s="1"/>
  <c r="O10" i="63"/>
  <c r="X10" i="63" s="1"/>
  <c r="AF10" i="63" s="1"/>
  <c r="N10" i="63"/>
  <c r="W10" i="63" s="1"/>
  <c r="AE10" i="63" s="1"/>
  <c r="O9" i="63"/>
  <c r="X9" i="63" s="1"/>
  <c r="AF9" i="63" s="1"/>
  <c r="N9" i="63"/>
  <c r="W9" i="63" s="1"/>
  <c r="AE9" i="63" s="1"/>
  <c r="O8" i="63"/>
  <c r="X8" i="63" s="1"/>
  <c r="AF8" i="63" s="1"/>
  <c r="N8" i="63"/>
  <c r="W8" i="63" s="1"/>
  <c r="AE8" i="63" s="1"/>
  <c r="O7" i="63"/>
  <c r="X7" i="63" s="1"/>
  <c r="N7" i="63"/>
  <c r="W7" i="63" s="1"/>
  <c r="AE7" i="63" s="1"/>
  <c r="O6" i="63"/>
  <c r="X6" i="63" s="1"/>
  <c r="AF6" i="63" s="1"/>
  <c r="N6" i="63"/>
  <c r="AE4" i="63"/>
  <c r="AB4" i="63"/>
  <c r="W4" i="63"/>
  <c r="AC1" i="63"/>
  <c r="J18" i="47"/>
  <c r="K16" i="47" s="1"/>
  <c r="I18" i="47"/>
  <c r="F18" i="47"/>
  <c r="G17" i="47" s="1"/>
  <c r="E18" i="47"/>
  <c r="N17" i="47"/>
  <c r="M17" i="47"/>
  <c r="N16" i="47"/>
  <c r="M16" i="47"/>
  <c r="J11" i="47"/>
  <c r="K10" i="47" s="1"/>
  <c r="I11" i="47"/>
  <c r="F11" i="47"/>
  <c r="G9" i="47" s="1"/>
  <c r="E11" i="47"/>
  <c r="N10" i="47"/>
  <c r="M10" i="47"/>
  <c r="N9" i="47"/>
  <c r="M9" i="47"/>
  <c r="H1" i="47"/>
  <c r="D13" i="71"/>
  <c r="C13" i="71"/>
  <c r="D1" i="71"/>
  <c r="G63" i="46"/>
  <c r="F63" i="46"/>
  <c r="C63" i="46"/>
  <c r="B63" i="46"/>
  <c r="J62" i="46"/>
  <c r="H62" i="46"/>
  <c r="J61" i="46"/>
  <c r="H61" i="46"/>
  <c r="G57" i="46"/>
  <c r="F57" i="46"/>
  <c r="C57" i="46"/>
  <c r="D61" i="46" s="1"/>
  <c r="B57" i="46"/>
  <c r="J56" i="46"/>
  <c r="H56" i="46"/>
  <c r="J55" i="46"/>
  <c r="H55" i="46"/>
  <c r="J54" i="46"/>
  <c r="H54" i="46"/>
  <c r="J53" i="46"/>
  <c r="H53" i="46"/>
  <c r="J52" i="46"/>
  <c r="H52" i="46"/>
  <c r="J51" i="46"/>
  <c r="H51" i="46"/>
  <c r="H47" i="46"/>
  <c r="H58" i="46" s="1"/>
  <c r="F47" i="46"/>
  <c r="F59" i="46" s="1"/>
  <c r="G27" i="46"/>
  <c r="H24" i="46" s="1"/>
  <c r="F27" i="46"/>
  <c r="C27" i="46"/>
  <c r="B27" i="46"/>
  <c r="K26" i="46"/>
  <c r="J26" i="46"/>
  <c r="K25" i="46"/>
  <c r="J25" i="46"/>
  <c r="K24" i="46"/>
  <c r="J24" i="46"/>
  <c r="K23" i="46"/>
  <c r="J23" i="46"/>
  <c r="K22" i="46"/>
  <c r="J22" i="46"/>
  <c r="K21" i="46"/>
  <c r="J21" i="46"/>
  <c r="K20" i="46"/>
  <c r="J20" i="46"/>
  <c r="K19" i="46"/>
  <c r="J19" i="46"/>
  <c r="K18" i="46"/>
  <c r="J18" i="46"/>
  <c r="K17" i="46"/>
  <c r="J17" i="46"/>
  <c r="K16" i="46"/>
  <c r="J16" i="46"/>
  <c r="K15" i="46"/>
  <c r="J15" i="46"/>
  <c r="D1" i="46"/>
  <c r="R90" i="61"/>
  <c r="Q90" i="61"/>
  <c r="O90" i="61"/>
  <c r="N90" i="61"/>
  <c r="J90" i="61"/>
  <c r="I90" i="61"/>
  <c r="H90" i="61"/>
  <c r="G90" i="61"/>
  <c r="F90" i="61"/>
  <c r="E90" i="61"/>
  <c r="C90" i="61"/>
  <c r="B90" i="61"/>
  <c r="R89" i="61"/>
  <c r="Q89" i="61"/>
  <c r="O89" i="61"/>
  <c r="N89" i="61"/>
  <c r="J89" i="61"/>
  <c r="I89" i="61"/>
  <c r="H89" i="61"/>
  <c r="G89" i="61"/>
  <c r="F89" i="61"/>
  <c r="E89" i="61"/>
  <c r="C89" i="61"/>
  <c r="B89" i="61"/>
  <c r="R88" i="61"/>
  <c r="Q88" i="61"/>
  <c r="O88" i="61"/>
  <c r="N88" i="61"/>
  <c r="J88" i="61"/>
  <c r="I88" i="61"/>
  <c r="H88" i="61"/>
  <c r="G88" i="61"/>
  <c r="F88" i="61"/>
  <c r="E88" i="61"/>
  <c r="C88" i="61"/>
  <c r="B88" i="61"/>
  <c r="R87" i="61"/>
  <c r="Q87" i="61"/>
  <c r="O87" i="61"/>
  <c r="N87" i="61"/>
  <c r="J87" i="61"/>
  <c r="I87" i="61"/>
  <c r="H87" i="61"/>
  <c r="G87" i="61"/>
  <c r="F87" i="61"/>
  <c r="E87" i="61"/>
  <c r="C87" i="61"/>
  <c r="B87" i="61"/>
  <c r="R86" i="61"/>
  <c r="Q86" i="61"/>
  <c r="O86" i="61"/>
  <c r="N86" i="61"/>
  <c r="J86" i="61"/>
  <c r="I86" i="61"/>
  <c r="H86" i="61"/>
  <c r="G86" i="61"/>
  <c r="F86" i="61"/>
  <c r="E86" i="61"/>
  <c r="C86" i="61"/>
  <c r="B86" i="61"/>
  <c r="R85" i="61"/>
  <c r="Q85" i="61"/>
  <c r="O85" i="61"/>
  <c r="N85" i="61"/>
  <c r="J85" i="61"/>
  <c r="I85" i="61"/>
  <c r="H85" i="61"/>
  <c r="G85" i="61"/>
  <c r="F85" i="61"/>
  <c r="E85" i="61"/>
  <c r="C85" i="61"/>
  <c r="B85" i="61"/>
  <c r="R84" i="61"/>
  <c r="Q84" i="61"/>
  <c r="O84" i="61"/>
  <c r="N84" i="61"/>
  <c r="J84" i="61"/>
  <c r="I84" i="61"/>
  <c r="H84" i="61"/>
  <c r="G84" i="61"/>
  <c r="F84" i="61"/>
  <c r="E84" i="61"/>
  <c r="C84" i="61"/>
  <c r="B84" i="61"/>
  <c r="R83" i="61"/>
  <c r="Q83" i="61"/>
  <c r="O83" i="61"/>
  <c r="N83" i="61"/>
  <c r="J83" i="61"/>
  <c r="I83" i="61"/>
  <c r="H83" i="61"/>
  <c r="G83" i="61"/>
  <c r="F83" i="61"/>
  <c r="E83" i="61"/>
  <c r="C83" i="61"/>
  <c r="B83" i="61"/>
  <c r="L63" i="61"/>
  <c r="U63" i="61" s="1"/>
  <c r="AA63" i="61" s="1"/>
  <c r="K63" i="61"/>
  <c r="T63" i="61" s="1"/>
  <c r="Z63" i="61" s="1"/>
  <c r="L62" i="61"/>
  <c r="U62" i="61" s="1"/>
  <c r="AA62" i="61" s="1"/>
  <c r="K62" i="61"/>
  <c r="T62" i="61" s="1"/>
  <c r="Z62" i="61" s="1"/>
  <c r="L61" i="61"/>
  <c r="U61" i="61" s="1"/>
  <c r="AA61" i="61" s="1"/>
  <c r="K61" i="61"/>
  <c r="T61" i="61" s="1"/>
  <c r="Z61" i="61" s="1"/>
  <c r="L60" i="61"/>
  <c r="K60" i="61"/>
  <c r="L59" i="61"/>
  <c r="U59" i="61" s="1"/>
  <c r="AA59" i="61" s="1"/>
  <c r="K59" i="61"/>
  <c r="T59" i="61" s="1"/>
  <c r="Z59" i="61" s="1"/>
  <c r="L58" i="61"/>
  <c r="U58" i="61" s="1"/>
  <c r="K58" i="61"/>
  <c r="L57" i="61"/>
  <c r="U57" i="61" s="1"/>
  <c r="AA57" i="61" s="1"/>
  <c r="K57" i="61"/>
  <c r="T57" i="61" s="1"/>
  <c r="Z57" i="61" s="1"/>
  <c r="L56" i="61"/>
  <c r="U56" i="61" s="1"/>
  <c r="AA56" i="61" s="1"/>
  <c r="K56" i="61"/>
  <c r="T56" i="61" s="1"/>
  <c r="Z56" i="61" s="1"/>
  <c r="L55" i="61"/>
  <c r="K55" i="61"/>
  <c r="L29" i="61"/>
  <c r="U29" i="61" s="1"/>
  <c r="AA29" i="61" s="1"/>
  <c r="K29" i="61"/>
  <c r="T29" i="61" s="1"/>
  <c r="L28" i="61"/>
  <c r="U28" i="61" s="1"/>
  <c r="AA28" i="61" s="1"/>
  <c r="K28" i="61"/>
  <c r="T28" i="61" s="1"/>
  <c r="L27" i="61"/>
  <c r="U27" i="61" s="1"/>
  <c r="AA27" i="61" s="1"/>
  <c r="K27" i="61"/>
  <c r="T27" i="61" s="1"/>
  <c r="L26" i="61"/>
  <c r="U26" i="61" s="1"/>
  <c r="K26" i="61"/>
  <c r="T26" i="61" s="1"/>
  <c r="L25" i="61"/>
  <c r="U25" i="61" s="1"/>
  <c r="AA25" i="61" s="1"/>
  <c r="K25" i="61"/>
  <c r="T25" i="61" s="1"/>
  <c r="L24" i="61"/>
  <c r="U24" i="61" s="1"/>
  <c r="AA24" i="61" s="1"/>
  <c r="K24" i="61"/>
  <c r="T24" i="61" s="1"/>
  <c r="L23" i="61"/>
  <c r="U23" i="61" s="1"/>
  <c r="AA23" i="61" s="1"/>
  <c r="K23" i="61"/>
  <c r="T23" i="61" s="1"/>
  <c r="L22" i="61"/>
  <c r="U22" i="61" s="1"/>
  <c r="K22" i="61"/>
  <c r="T22" i="61" s="1"/>
  <c r="L21" i="61"/>
  <c r="K21" i="61"/>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O1" i="61"/>
  <c r="A1" i="61"/>
  <c r="N39" i="65"/>
  <c r="N42" i="65" s="1"/>
  <c r="M39" i="65"/>
  <c r="M42" i="65" s="1"/>
  <c r="N28" i="65"/>
  <c r="W28" i="65" s="1"/>
  <c r="M28" i="65"/>
  <c r="V28" i="65" s="1"/>
  <c r="N27" i="65"/>
  <c r="W27" i="65" s="1"/>
  <c r="W50" i="65" s="1"/>
  <c r="M27" i="65"/>
  <c r="V27" i="65" s="1"/>
  <c r="N26" i="65"/>
  <c r="W26" i="65" s="1"/>
  <c r="W49" i="65" s="1"/>
  <c r="M26" i="65"/>
  <c r="V26" i="65" s="1"/>
  <c r="V49" i="65" s="1"/>
  <c r="N25" i="65"/>
  <c r="W25" i="65" s="1"/>
  <c r="W48" i="65" s="1"/>
  <c r="M25" i="65"/>
  <c r="V25" i="65" s="1"/>
  <c r="V48" i="65" s="1"/>
  <c r="N24" i="65"/>
  <c r="W24" i="65" s="1"/>
  <c r="W47" i="65" s="1"/>
  <c r="M24" i="65"/>
  <c r="V24" i="65" s="1"/>
  <c r="V47" i="65" s="1"/>
  <c r="N23" i="65"/>
  <c r="W23" i="65" s="1"/>
  <c r="W46" i="65" s="1"/>
  <c r="M23" i="65"/>
  <c r="V23" i="65" s="1"/>
  <c r="V46" i="65" s="1"/>
  <c r="N22" i="65"/>
  <c r="W22" i="65" s="1"/>
  <c r="M22" i="65"/>
  <c r="V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W9" i="65" s="1"/>
  <c r="AC9" i="65" s="1"/>
  <c r="M9" i="65"/>
  <c r="V9" i="65" s="1"/>
  <c r="AB9" i="65" s="1"/>
  <c r="N8" i="65"/>
  <c r="M8" i="65"/>
  <c r="D25" i="46" l="1"/>
  <c r="D42" i="46"/>
  <c r="D38" i="46"/>
  <c r="D34" i="46"/>
  <c r="D35" i="46"/>
  <c r="D41" i="46"/>
  <c r="D37" i="46"/>
  <c r="D33" i="46"/>
  <c r="D39" i="46"/>
  <c r="D44" i="46"/>
  <c r="D40" i="46"/>
  <c r="D36" i="46"/>
  <c r="D43" i="46"/>
  <c r="V8" i="65"/>
  <c r="M31" i="65"/>
  <c r="W8" i="65"/>
  <c r="AC8" i="65" s="1"/>
  <c r="N31" i="65"/>
  <c r="K9" i="47"/>
  <c r="W95" i="61"/>
  <c r="W104" i="61" s="1"/>
  <c r="H19" i="61"/>
  <c r="H43" i="61" s="1"/>
  <c r="X95" i="61"/>
  <c r="X104" i="61" s="1"/>
  <c r="B19" i="61"/>
  <c r="B43" i="61" s="1"/>
  <c r="F95" i="61"/>
  <c r="J95" i="61"/>
  <c r="R95" i="61"/>
  <c r="R104" i="61" s="1"/>
  <c r="F19" i="61"/>
  <c r="J19" i="61"/>
  <c r="J43" i="61" s="1"/>
  <c r="H95" i="61"/>
  <c r="I19" i="61"/>
  <c r="G95" i="61"/>
  <c r="G19" i="61"/>
  <c r="I95" i="61"/>
  <c r="Q95" i="61"/>
  <c r="Q104" i="61" s="1"/>
  <c r="N95" i="61"/>
  <c r="N104" i="61" s="1"/>
  <c r="E19" i="61"/>
  <c r="C19" i="61"/>
  <c r="O95" i="61"/>
  <c r="O104" i="61" s="1"/>
  <c r="AB8" i="65"/>
  <c r="V31" i="65"/>
  <c r="E95" i="61"/>
  <c r="L68" i="61"/>
  <c r="L77" i="61" s="1"/>
  <c r="C95" i="61"/>
  <c r="B95" i="61"/>
  <c r="D52" i="46"/>
  <c r="J63" i="46"/>
  <c r="T55" i="61"/>
  <c r="Z55" i="61" s="1"/>
  <c r="K68" i="61"/>
  <c r="K77" i="61" s="1"/>
  <c r="K34" i="61"/>
  <c r="L34" i="61"/>
  <c r="E9" i="71"/>
  <c r="E8" i="71"/>
  <c r="T58" i="61"/>
  <c r="Z58" i="61" s="1"/>
  <c r="AB28" i="65"/>
  <c r="V50" i="65"/>
  <c r="AB50" i="65" s="1"/>
  <c r="AC28" i="65"/>
  <c r="AB22" i="65"/>
  <c r="AB45" i="65"/>
  <c r="AC22" i="65"/>
  <c r="AC45" i="65"/>
  <c r="AC23" i="65"/>
  <c r="AC46" i="65"/>
  <c r="AB23" i="65"/>
  <c r="AB46" i="65"/>
  <c r="AC24" i="65"/>
  <c r="AC47" i="65"/>
  <c r="AB24" i="65"/>
  <c r="AB47" i="65"/>
  <c r="AB25" i="65"/>
  <c r="AB48" i="65"/>
  <c r="AC25" i="65"/>
  <c r="AC48" i="65"/>
  <c r="AB27" i="65"/>
  <c r="AB26" i="65"/>
  <c r="AB49" i="65"/>
  <c r="AC26" i="65"/>
  <c r="AC49" i="65"/>
  <c r="AC27" i="65"/>
  <c r="AC50" i="65"/>
  <c r="L84" i="61"/>
  <c r="L86" i="61"/>
  <c r="L88" i="61"/>
  <c r="L90" i="61"/>
  <c r="K83" i="61"/>
  <c r="K85" i="61"/>
  <c r="K89" i="61"/>
  <c r="N51" i="65"/>
  <c r="T84" i="61"/>
  <c r="K13" i="61"/>
  <c r="T13" i="61" s="1"/>
  <c r="Z13" i="61" s="1"/>
  <c r="K15" i="61"/>
  <c r="T15" i="61" s="1"/>
  <c r="Z15" i="61" s="1"/>
  <c r="K84" i="61"/>
  <c r="K86" i="61"/>
  <c r="L13" i="61"/>
  <c r="U13" i="61" s="1"/>
  <c r="AA13" i="61" s="1"/>
  <c r="L15" i="61"/>
  <c r="U15" i="61" s="1"/>
  <c r="AA15" i="61" s="1"/>
  <c r="L83" i="61"/>
  <c r="L85" i="61"/>
  <c r="L87" i="61"/>
  <c r="H18" i="46"/>
  <c r="H17" i="46"/>
  <c r="L89" i="61"/>
  <c r="K90" i="61"/>
  <c r="K88" i="61"/>
  <c r="U60" i="61"/>
  <c r="AA60" i="61" s="1"/>
  <c r="T60" i="61"/>
  <c r="Z60" i="61" s="1"/>
  <c r="K87" i="61"/>
  <c r="T88" i="61"/>
  <c r="AA58" i="61"/>
  <c r="AA85" i="61" s="1"/>
  <c r="D56" i="46"/>
  <c r="D51" i="46"/>
  <c r="J57" i="46"/>
  <c r="D55" i="46"/>
  <c r="D62" i="46"/>
  <c r="D63" i="46" s="1"/>
  <c r="D54" i="46"/>
  <c r="D53" i="46"/>
  <c r="W39" i="65"/>
  <c r="V39" i="65"/>
  <c r="V42" i="65" s="1"/>
  <c r="M51" i="65"/>
  <c r="D22" i="46"/>
  <c r="D15" i="46"/>
  <c r="D20" i="46"/>
  <c r="D23" i="46"/>
  <c r="D26" i="46"/>
  <c r="D18" i="46"/>
  <c r="D19" i="46"/>
  <c r="D16" i="46"/>
  <c r="D24" i="46"/>
  <c r="J27" i="46"/>
  <c r="K10" i="61"/>
  <c r="T10" i="61" s="1"/>
  <c r="Z10" i="61" s="1"/>
  <c r="K12" i="61"/>
  <c r="T12" i="61" s="1"/>
  <c r="Z12" i="61" s="1"/>
  <c r="L10" i="61"/>
  <c r="U10" i="61" s="1"/>
  <c r="AA10" i="61" s="1"/>
  <c r="L12" i="61"/>
  <c r="U12" i="61" s="1"/>
  <c r="AA12" i="61" s="1"/>
  <c r="AA26" i="61"/>
  <c r="AA22" i="61"/>
  <c r="AA83" i="61" s="1"/>
  <c r="U83" i="61"/>
  <c r="AA89" i="61"/>
  <c r="AA84" i="61"/>
  <c r="AA88" i="61"/>
  <c r="K9" i="61"/>
  <c r="K11" i="61"/>
  <c r="T11" i="61" s="1"/>
  <c r="Z11" i="61" s="1"/>
  <c r="K14" i="61"/>
  <c r="T14" i="61" s="1"/>
  <c r="Z14" i="61" s="1"/>
  <c r="T86" i="61"/>
  <c r="T90" i="61"/>
  <c r="U55" i="61"/>
  <c r="L9" i="61"/>
  <c r="L11" i="61"/>
  <c r="U11" i="61" s="1"/>
  <c r="AA11" i="61" s="1"/>
  <c r="L14" i="61"/>
  <c r="U14" i="61" s="1"/>
  <c r="AA14" i="61" s="1"/>
  <c r="AA86" i="61"/>
  <c r="AA90" i="61"/>
  <c r="U86" i="61"/>
  <c r="T21" i="61"/>
  <c r="T34" i="61" s="1"/>
  <c r="T83" i="61"/>
  <c r="Z22" i="61"/>
  <c r="Z83" i="61" s="1"/>
  <c r="Z23" i="61"/>
  <c r="Z84" i="61" s="1"/>
  <c r="Z24" i="61"/>
  <c r="Z25" i="61"/>
  <c r="Z86" i="61" s="1"/>
  <c r="Z26" i="61"/>
  <c r="Z27" i="61"/>
  <c r="Z88" i="61" s="1"/>
  <c r="T89" i="61"/>
  <c r="Z28" i="61"/>
  <c r="Z89" i="61" s="1"/>
  <c r="Z29" i="61"/>
  <c r="Z90" i="61" s="1"/>
  <c r="U84" i="61"/>
  <c r="U88" i="61"/>
  <c r="U89" i="61"/>
  <c r="U90" i="61"/>
  <c r="U21" i="61"/>
  <c r="U34" i="61" s="1"/>
  <c r="U85" i="61"/>
  <c r="O28" i="63"/>
  <c r="N28" i="63"/>
  <c r="W6" i="63"/>
  <c r="W28" i="63" s="1"/>
  <c r="AE28" i="63" s="1"/>
  <c r="X28" i="63"/>
  <c r="Z25" i="63" s="1"/>
  <c r="AF7" i="63"/>
  <c r="G16" i="47"/>
  <c r="G18" i="47" s="1"/>
  <c r="N18" i="47"/>
  <c r="O17" i="47" s="1"/>
  <c r="M18" i="47"/>
  <c r="G10" i="47"/>
  <c r="G11" i="47" s="1"/>
  <c r="N11" i="47"/>
  <c r="O10" i="47" s="1"/>
  <c r="M11" i="47"/>
  <c r="K17" i="47"/>
  <c r="K18" i="47" s="1"/>
  <c r="K11" i="47"/>
  <c r="E6" i="71"/>
  <c r="E10" i="71"/>
  <c r="E11" i="71"/>
  <c r="E5" i="71"/>
  <c r="E12" i="71"/>
  <c r="E7" i="71"/>
  <c r="E4" i="71"/>
  <c r="H57" i="46"/>
  <c r="H21" i="46"/>
  <c r="H22" i="46"/>
  <c r="H25" i="46"/>
  <c r="H26" i="46"/>
  <c r="H63" i="46"/>
  <c r="K27" i="46"/>
  <c r="H15" i="46"/>
  <c r="H19" i="46"/>
  <c r="H23" i="46"/>
  <c r="H16" i="46"/>
  <c r="D17" i="46"/>
  <c r="H20" i="46"/>
  <c r="D21" i="46"/>
  <c r="W31" i="65" l="1"/>
  <c r="D45" i="46"/>
  <c r="H80" i="61"/>
  <c r="H104" i="61" s="1"/>
  <c r="N54" i="65"/>
  <c r="C5" i="46" s="1"/>
  <c r="C8" i="46" s="1"/>
  <c r="D6" i="46" s="1"/>
  <c r="M54" i="65"/>
  <c r="B5" i="46" s="1"/>
  <c r="B8" i="46" s="1"/>
  <c r="W51" i="65"/>
  <c r="W54" i="65" s="1"/>
  <c r="W42" i="65"/>
  <c r="E80" i="61"/>
  <c r="E104" i="61" s="1"/>
  <c r="E43" i="61"/>
  <c r="I80" i="61"/>
  <c r="I104" i="61" s="1"/>
  <c r="I43" i="61"/>
  <c r="G80" i="61"/>
  <c r="G104" i="61" s="1"/>
  <c r="G43" i="61"/>
  <c r="F80" i="61"/>
  <c r="F104" i="61" s="1"/>
  <c r="F43" i="61"/>
  <c r="B80" i="61"/>
  <c r="B104" i="61" s="1"/>
  <c r="C80" i="61"/>
  <c r="C104" i="61" s="1"/>
  <c r="C43" i="61"/>
  <c r="L19" i="61"/>
  <c r="L43" i="61" s="1"/>
  <c r="J80" i="61"/>
  <c r="J104" i="61" s="1"/>
  <c r="K19" i="61"/>
  <c r="K43" i="61" s="1"/>
  <c r="AB31" i="65"/>
  <c r="AC31" i="65"/>
  <c r="L95" i="61"/>
  <c r="K95" i="61"/>
  <c r="U68" i="61"/>
  <c r="U77" i="61" s="1"/>
  <c r="Z68" i="61"/>
  <c r="Z77" i="61" s="1"/>
  <c r="T68" i="61"/>
  <c r="T77" i="61" s="1"/>
  <c r="T85" i="61"/>
  <c r="T9" i="61"/>
  <c r="U82" i="61"/>
  <c r="T82" i="61"/>
  <c r="Z85" i="61"/>
  <c r="V51" i="65"/>
  <c r="V54" i="65" s="1"/>
  <c r="U87" i="61"/>
  <c r="AB39" i="65"/>
  <c r="AB42" i="65" s="1"/>
  <c r="AC39" i="65"/>
  <c r="AC42" i="65" s="1"/>
  <c r="AA87" i="61"/>
  <c r="Z87" i="61"/>
  <c r="T87" i="61"/>
  <c r="AE6" i="63"/>
  <c r="O9" i="47"/>
  <c r="O11" i="47" s="1"/>
  <c r="D57" i="46"/>
  <c r="O16" i="47"/>
  <c r="O18" i="47" s="1"/>
  <c r="U9" i="61"/>
  <c r="AA55" i="61"/>
  <c r="AA21" i="61"/>
  <c r="AA34" i="61" s="1"/>
  <c r="Z21" i="61"/>
  <c r="Z34" i="61" s="1"/>
  <c r="AF28" i="63"/>
  <c r="Z15" i="63"/>
  <c r="Z22" i="63"/>
  <c r="Z16" i="63"/>
  <c r="Z13" i="63"/>
  <c r="Z10" i="63"/>
  <c r="Z9" i="63"/>
  <c r="Z23" i="63"/>
  <c r="Z20" i="63"/>
  <c r="Z11" i="63"/>
  <c r="Z26" i="63"/>
  <c r="Z18" i="63"/>
  <c r="Z19" i="63"/>
  <c r="Z12" i="63"/>
  <c r="Z17" i="63"/>
  <c r="Z21" i="63"/>
  <c r="Z14" i="63"/>
  <c r="Z24" i="63"/>
  <c r="Z8" i="63"/>
  <c r="Z7" i="63"/>
  <c r="Z6" i="63"/>
  <c r="E13" i="71"/>
  <c r="D27" i="46"/>
  <c r="L26" i="46"/>
  <c r="L22" i="46"/>
  <c r="L18" i="46"/>
  <c r="L24" i="46"/>
  <c r="L20" i="46"/>
  <c r="L23" i="46"/>
  <c r="L19" i="46"/>
  <c r="L15" i="46"/>
  <c r="L17" i="46"/>
  <c r="L21" i="46"/>
  <c r="H27" i="46"/>
  <c r="L25" i="46"/>
  <c r="L16" i="46"/>
  <c r="K80" i="61" l="1"/>
  <c r="K104" i="61" s="1"/>
  <c r="L80" i="61"/>
  <c r="L104" i="61" s="1"/>
  <c r="AC51" i="65"/>
  <c r="AC54" i="65" s="1"/>
  <c r="U19" i="61"/>
  <c r="Z9" i="61"/>
  <c r="T19" i="61"/>
  <c r="T43" i="61" s="1"/>
  <c r="U95" i="61"/>
  <c r="T95" i="61"/>
  <c r="AA68" i="61"/>
  <c r="AA77" i="61" s="1"/>
  <c r="D7" i="46"/>
  <c r="D5" i="46"/>
  <c r="AB51" i="65"/>
  <c r="AB54" i="65" s="1"/>
  <c r="Z82" i="61"/>
  <c r="Z95" i="61" s="1"/>
  <c r="AA82" i="61"/>
  <c r="AA95" i="61" s="1"/>
  <c r="AA9" i="61"/>
  <c r="Z28" i="63"/>
  <c r="L27" i="46"/>
  <c r="T80" i="61" l="1"/>
  <c r="T104" i="61" s="1"/>
  <c r="U80" i="61"/>
  <c r="U104" i="61" s="1"/>
  <c r="U43" i="61"/>
  <c r="AA19" i="61"/>
  <c r="Z19" i="61"/>
  <c r="Z43" i="61" s="1"/>
  <c r="D8" i="46"/>
  <c r="AA80" i="61" l="1"/>
  <c r="AA104" i="61" s="1"/>
  <c r="AA43" i="61"/>
  <c r="Z80" i="61"/>
  <c r="Z104" i="61" s="1"/>
</calcChain>
</file>

<file path=xl/sharedStrings.xml><?xml version="1.0" encoding="utf-8"?>
<sst xmlns="http://schemas.openxmlformats.org/spreadsheetml/2006/main" count="1064" uniqueCount="385">
  <si>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</si>
  <si>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</si>
  <si>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</si>
  <si>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</si>
  <si>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</si>
  <si>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</si>
  <si>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</si>
  <si>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</si>
  <si>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</si>
  <si>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</si>
  <si>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</si>
  <si>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</si>
  <si>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</si>
  <si>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</si>
  <si>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</si>
  <si>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</si>
  <si>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</si>
  <si>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</si>
  <si>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</si>
  <si>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</si>
  <si>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</si>
  <si>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</si>
  <si>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</si>
  <si>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</si>
  <si>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</si>
  <si>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</si>
  <si>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</si>
  <si>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</si>
  <si>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</si>
  <si>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</si>
  <si>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</si>
  <si>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</si>
  <si>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</si>
  <si>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</si>
  <si>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</si>
  <si>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</si>
  <si>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</si>
  <si>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</si>
  <si>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</si>
  <si>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</si>
  <si>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</si>
  <si>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</si>
  <si>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</si>
  <si>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</si>
  <si>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</si>
  <si>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</si>
  <si>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</si>
  <si>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</si>
  <si>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</si>
  <si>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</si>
  <si>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</si>
  <si>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</si>
  <si>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</si>
  <si>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</si>
  <si>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</si>
  <si>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</si>
  <si>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</si>
  <si>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</si>
  <si>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</si>
  <si>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</si>
  <si>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</si>
  <si>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</si>
  <si>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</si>
  <si>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</si>
  <si>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</si>
  <si>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</si>
  <si>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</si>
  <si>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</si>
  <si>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</si>
  <si>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</si>
  <si>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</si>
  <si>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</si>
  <si>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</si>
  <si>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</si>
  <si>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</si>
  <si>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</si>
  <si>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</si>
  <si>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</si>
  <si>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</si>
  <si>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</si>
  <si>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</si>
  <si>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</si>
  <si>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</si>
  <si>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</si>
  <si>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</si>
  <si>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</si>
  <si>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</si>
  <si>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</si>
  <si>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</si>
  <si>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</si>
  <si>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</si>
  <si>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</si>
  <si>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</si>
  <si>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</si>
  <si>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</si>
  <si>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</si>
  <si>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</si>
  <si>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</si>
  <si>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</si>
  <si>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</si>
  <si>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</si>
  <si>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</si>
  <si>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</si>
  <si>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</si>
  <si>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</si>
  <si>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</si>
  <si>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</si>
  <si>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</si>
  <si>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</si>
  <si>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</si>
  <si>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</si>
  <si>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</si>
  <si>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</si>
  <si>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</si>
  <si>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</si>
  <si>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</si>
  <si>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</si>
  <si>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</si>
  <si>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</si>
  <si>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</si>
  <si>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</si>
  <si>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</si>
  <si>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</si>
  <si>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</si>
  <si>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</si>
  <si>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</si>
  <si>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</si>
  <si>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</si>
  <si>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</si>
  <si>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</si>
  <si>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</si>
  <si>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</si>
  <si>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</si>
  <si>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</si>
  <si>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</si>
  <si>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</si>
  <si>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</si>
  <si>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</si>
  <si>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</si>
  <si>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</si>
  <si>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</si>
  <si>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</si>
  <si>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</si>
  <si>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</si>
  <si>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</si>
  <si>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</si>
  <si>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</si>
  <si>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</si>
  <si>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</si>
  <si>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</si>
  <si>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</si>
  <si>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</si>
  <si>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</si>
  <si>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</si>
  <si>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</si>
  <si>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</si>
  <si>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</si>
  <si>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</si>
  <si>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</si>
  <si>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</si>
  <si>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</si>
  <si>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</si>
  <si>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</si>
  <si>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</si>
  <si>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</si>
  <si>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</si>
  <si>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</si>
  <si>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</si>
  <si>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</si>
  <si>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</si>
  <si>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</si>
  <si>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</si>
  <si>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</si>
  <si>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</si>
  <si>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</si>
  <si>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</si>
  <si>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</si>
  <si>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</si>
  <si>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</si>
  <si>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</si>
  <si>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</si>
  <si>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</si>
  <si>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</si>
  <si>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</si>
  <si>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</si>
  <si>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</si>
  <si>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</si>
  <si>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</si>
  <si>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</si>
  <si>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</si>
  <si>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</si>
  <si>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</si>
  <si>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</si>
  <si>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</si>
  <si>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</si>
  <si>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</si>
  <si>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</si>
  <si>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</si>
  <si>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</si>
  <si>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</si>
  <si>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</si>
  <si>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</si>
  <si>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</si>
  <si>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</si>
  <si>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</si>
  <si>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</si>
  <si>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</si>
  <si>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</si>
  <si>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</si>
  <si>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</si>
  <si>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</si>
  <si>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</si>
  <si>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</si>
  <si>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</si>
  <si>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</si>
  <si>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</si>
  <si>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</si>
  <si>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</si>
  <si>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</si>
  <si>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</si>
  <si>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</si>
  <si>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</si>
  <si>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</si>
  <si>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</si>
  <si>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</si>
  <si>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</si>
  <si>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</si>
  <si>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</si>
  <si>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</si>
  <si>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</si>
  <si>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</si>
  <si>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</si>
  <si>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</si>
  <si>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</si>
  <si>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</si>
  <si>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</si>
  <si>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</si>
  <si>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</si>
  <si>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</si>
  <si>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</si>
  <si>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</si>
  <si>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</si>
  <si>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</si>
  <si>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</si>
  <si>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</si>
  <si>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</si>
  <si>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</si>
  <si>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</si>
  <si>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</si>
  <si>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</si>
  <si>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</si>
  <si>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</si>
  <si>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</si>
  <si>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</si>
  <si>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</si>
  <si>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</si>
  <si>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</si>
  <si>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</si>
  <si>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</si>
  <si>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</si>
  <si>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</si>
  <si>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</si>
  <si>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</si>
  <si>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</si>
  <si>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</si>
  <si>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</si>
  <si>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</si>
  <si>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</si>
  <si>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</si>
  <si>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</si>
  <si>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</si>
  <si>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</si>
  <si>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</si>
  <si>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</si>
  <si>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</si>
  <si>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</si>
  <si>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</si>
  <si>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</si>
  <si>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</si>
  <si>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</si>
  <si>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</si>
  <si>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</si>
  <si>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</si>
  <si>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</si>
  <si>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</si>
  <si>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</si>
  <si>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</si>
  <si>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</si>
  <si>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</si>
  <si>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</si>
  <si>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</si>
  <si>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</si>
  <si>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</si>
  <si>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</si>
  <si>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</si>
  <si>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</si>
  <si>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</si>
  <si>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</si>
  <si>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</si>
  <si>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</si>
  <si>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</si>
  <si>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</si>
  <si>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</si>
  <si>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</si>
  <si>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</si>
  <si>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</si>
  <si>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</si>
  <si>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</si>
  <si>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</si>
  <si>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</si>
  <si>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</si>
  <si>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</si>
  <si>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</si>
  <si>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</si>
  <si>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</si>
  <si>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</si>
  <si>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</si>
  <si>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</si>
  <si>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</si>
  <si>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</si>
  <si>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</si>
  <si>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</si>
  <si>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</si>
  <si>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</si>
  <si>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</si>
  <si>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</si>
  <si>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</si>
  <si>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</si>
  <si>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</si>
  <si>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</si>
  <si>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</si>
  <si>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</si>
  <si>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t xml:space="preserve">New Jersey Solar Installations SRP &amp; TI as of </t>
  </si>
  <si>
    <t xml:space="preserve">TI Solar Installations by Project Type as of </t>
  </si>
  <si>
    <t xml:space="preserve">Summary of Third Party Ownership (TPO)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</si>
  <si>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</si>
  <si>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</si>
  <si>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</si>
  <si>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2020 Total</t>
    </r>
  </si>
  <si>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</si>
  <si>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</si>
  <si>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</si>
  <si>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</si>
  <si>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</si>
  <si>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</si>
  <si>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</si>
  <si>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</si>
  <si>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</si>
  <si>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</si>
  <si>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</si>
  <si>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</si>
  <si>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</si>
  <si>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</si>
  <si>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</si>
  <si>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</si>
  <si>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</si>
  <si>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</si>
  <si>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</si>
  <si>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</si>
  <si>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</si>
  <si>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</si>
  <si>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</si>
  <si>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</si>
  <si>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</si>
  <si>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t xml:space="preserve">    Eligible for TI Status</t>
  </si>
  <si>
    <t>Note: Applications with a status of Eligible for TI are not included in the above table. These applications have not yet selected the project type to complete the transfer to the TI program:</t>
  </si>
  <si>
    <t>SRP &amp; TI Program Totals</t>
  </si>
  <si>
    <r>
      <rPr>
        <b/>
        <i/>
        <sz val="11"/>
        <rFont val="Arial"/>
        <family val="2"/>
      </rPr>
      <t xml:space="preserve">TI </t>
    </r>
    <r>
      <rPr>
        <b/>
        <sz val="11"/>
        <rFont val="Arial"/>
        <family val="2"/>
      </rPr>
      <t>Total</t>
    </r>
  </si>
  <si>
    <t>2000-2014</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</si>
  <si>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 Totals</t>
    </r>
  </si>
  <si>
    <t>Floating Solar</t>
  </si>
  <si>
    <r>
      <rPr>
        <b/>
        <i/>
        <sz val="11"/>
        <rFont val="Arial"/>
        <family val="2"/>
      </rPr>
      <t xml:space="preserve">TI </t>
    </r>
    <r>
      <rPr>
        <b/>
        <sz val="11"/>
        <rFont val="Arial"/>
        <family val="2"/>
      </rPr>
      <t>2020 Total</t>
    </r>
  </si>
  <si>
    <r>
      <rPr>
        <b/>
        <i/>
        <sz val="11"/>
        <rFont val="Arial"/>
        <family val="2"/>
      </rPr>
      <t xml:space="preserve">SRP &amp; TI </t>
    </r>
    <r>
      <rPr>
        <b/>
        <sz val="11"/>
        <rFont val="Arial"/>
        <family val="2"/>
      </rPr>
      <t>Program Totals</t>
    </r>
  </si>
  <si>
    <r>
      <rPr>
        <b/>
        <i/>
        <sz val="11"/>
        <color rgb="FF000000"/>
        <rFont val="Arial"/>
        <family val="2"/>
      </rPr>
      <t>SRP</t>
    </r>
    <r>
      <rPr>
        <b/>
        <sz val="11"/>
        <color indexed="8"/>
        <rFont val="Arial"/>
        <family val="2"/>
      </rPr>
      <t xml:space="preserve"> 2000-2019 Total</t>
    </r>
  </si>
  <si>
    <r>
      <rPr>
        <b/>
        <i/>
        <sz val="11"/>
        <color rgb="FF000000"/>
        <rFont val="Arial"/>
        <family val="2"/>
      </rPr>
      <t>SRP</t>
    </r>
    <r>
      <rPr>
        <b/>
        <sz val="11"/>
        <color indexed="8"/>
        <rFont val="Arial"/>
        <family val="2"/>
      </rPr>
      <t xml:space="preserve"> 2021 Total</t>
    </r>
  </si>
  <si>
    <r>
      <rPr>
        <b/>
        <i/>
        <sz val="11"/>
        <color rgb="FF000000"/>
        <rFont val="Arial"/>
        <family val="2"/>
      </rPr>
      <t>TI</t>
    </r>
    <r>
      <rPr>
        <b/>
        <sz val="11"/>
        <color rgb="FF000000"/>
        <rFont val="Arial"/>
        <family val="2"/>
      </rPr>
      <t xml:space="preserve"> 2015-2019</t>
    </r>
    <r>
      <rPr>
        <b/>
        <sz val="11"/>
        <color indexed="8"/>
        <rFont val="Arial"/>
        <family val="2"/>
      </rPr>
      <t xml:space="preserve"> Total</t>
    </r>
  </si>
  <si>
    <r>
      <rPr>
        <b/>
        <i/>
        <sz val="11"/>
        <color rgb="FF000000"/>
        <rFont val="Arial"/>
        <family val="2"/>
      </rPr>
      <t>TI</t>
    </r>
    <r>
      <rPr>
        <b/>
        <sz val="11"/>
        <color indexed="8"/>
        <rFont val="Arial"/>
        <family val="2"/>
      </rPr>
      <t xml:space="preserve"> 2021 Total</t>
    </r>
  </si>
  <si>
    <t>2000-2019 Total</t>
  </si>
  <si>
    <t>SRP &amp; TI 2021 Total</t>
  </si>
  <si>
    <r>
      <t xml:space="preserve">New Jersey Solar Installations </t>
    </r>
    <r>
      <rPr>
        <b/>
        <i/>
        <sz val="15.5"/>
        <rFont val="Arial"/>
        <family val="2"/>
      </rPr>
      <t xml:space="preserve">SREC Registration Program (SRP) &amp; Transition Incentive Program (TI) </t>
    </r>
    <r>
      <rPr>
        <b/>
        <sz val="15.5"/>
        <rFont val="Arial"/>
        <family val="2"/>
      </rPr>
      <t>as of</t>
    </r>
  </si>
  <si>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</si>
  <si>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COMMUNITY SOLAR Installations</t>
  </si>
  <si>
    <t>Total of All Projects               as of 04/30/2021 (kW)</t>
  </si>
  <si>
    <t>Previously Reported through 03/31/2021</t>
  </si>
  <si>
    <t>Difference between 03/31/2021 and 04/30/2021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</si>
</sst>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i/>
      <sz val="11"/>
      <color indexed="8"/>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5.5"/>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lightGray">
        <bgColor theme="3" tint="0.79995117038483843"/>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uble">
        <color indexed="64"/>
      </top>
      <bottom style="double">
        <color indexed="64"/>
      </bottom>
      <diagonal/>
    </border>
    <border>
      <left/>
      <right style="medium">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s>
  <cellStyleXfs count="59812">
    <xf numFmtId="0" fontId="0" fillId="0" borderId="0"/>
    <xf numFmtId="43" fontId="26" fillId="0" borderId="0" applyFont="0" applyFill="0" applyBorder="0" applyAlignment="0" applyProtection="0"/>
    <xf numFmtId="0" fontId="33" fillId="0" borderId="0"/>
    <xf numFmtId="0" fontId="27" fillId="0" borderId="0"/>
    <xf numFmtId="0" fontId="27" fillId="0" borderId="0"/>
    <xf numFmtId="0" fontId="31" fillId="0" borderId="0"/>
    <xf numFmtId="0" fontId="25" fillId="0" borderId="0"/>
    <xf numFmtId="9" fontId="41" fillId="0" borderId="0" applyFont="0" applyFill="0" applyBorder="0" applyAlignment="0" applyProtection="0"/>
    <xf numFmtId="0" fontId="24" fillId="0" borderId="0"/>
    <xf numFmtId="43" fontId="24" fillId="0" borderId="0" applyFont="0" applyFill="0" applyBorder="0" applyAlignment="0" applyProtection="0"/>
    <xf numFmtId="43" fontId="26" fillId="0" borderId="0" applyFont="0" applyFill="0" applyBorder="0" applyAlignment="0" applyProtection="0"/>
    <xf numFmtId="0" fontId="26" fillId="0" borderId="0"/>
    <xf numFmtId="0" fontId="23" fillId="0" borderId="0"/>
    <xf numFmtId="9" fontId="26" fillId="0" borderId="0" applyFont="0" applyFill="0" applyBorder="0" applyAlignment="0" applyProtection="0"/>
    <xf numFmtId="0" fontId="23" fillId="0" borderId="0"/>
    <xf numFmtId="43" fontId="23" fillId="0" borderId="0" applyFont="0" applyFill="0" applyBorder="0" applyAlignment="0" applyProtection="0"/>
    <xf numFmtId="0" fontId="56" fillId="0" borderId="0" applyNumberFormat="0" applyFill="0" applyBorder="0" applyAlignment="0" applyProtection="0"/>
    <xf numFmtId="0" fontId="57" fillId="0" borderId="26" applyNumberFormat="0" applyFill="0" applyAlignment="0" applyProtection="0"/>
    <xf numFmtId="0" fontId="58" fillId="0" borderId="27" applyNumberFormat="0" applyFill="0" applyAlignment="0" applyProtection="0"/>
    <xf numFmtId="0" fontId="59" fillId="0" borderId="28" applyNumberFormat="0" applyFill="0" applyAlignment="0" applyProtection="0"/>
    <xf numFmtId="0" fontId="59" fillId="0" borderId="0" applyNumberFormat="0" applyFill="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0" applyNumberFormat="0" applyBorder="0" applyAlignment="0" applyProtection="0"/>
    <xf numFmtId="0" fontId="63" fillId="12" borderId="29" applyNumberFormat="0" applyAlignment="0" applyProtection="0"/>
    <xf numFmtId="0" fontId="64" fillId="13" borderId="30" applyNumberFormat="0" applyAlignment="0" applyProtection="0"/>
    <xf numFmtId="0" fontId="65" fillId="13" borderId="29" applyNumberFormat="0" applyAlignment="0" applyProtection="0"/>
    <xf numFmtId="0" fontId="66" fillId="0" borderId="31" applyNumberFormat="0" applyFill="0" applyAlignment="0" applyProtection="0"/>
    <xf numFmtId="0" fontId="67" fillId="14" borderId="32"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34" applyNumberFormat="0" applyFill="0" applyAlignment="0" applyProtection="0"/>
    <xf numFmtId="0" fontId="71"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71"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71"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71"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71"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71"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5" borderId="33"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5" borderId="33" applyNumberFormat="0" applyFont="0" applyAlignment="0" applyProtection="0"/>
    <xf numFmtId="0" fontId="21" fillId="0" borderId="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3"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5" borderId="33" applyNumberFormat="0" applyFont="0" applyAlignment="0" applyProtection="0"/>
    <xf numFmtId="0" fontId="20" fillId="0" borderId="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5" borderId="33"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3"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3"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3"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3"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3"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15" borderId="33"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3"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5" borderId="33"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5" borderId="33"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3"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3"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1" fillId="0" borderId="0"/>
    <xf numFmtId="0" fontId="11" fillId="15" borderId="33" applyNumberFormat="0" applyFont="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43" fontId="11" fillId="0" borderId="0" applyFont="0" applyFill="0" applyBorder="0" applyAlignment="0" applyProtection="0"/>
    <xf numFmtId="0" fontId="10" fillId="0" borderId="0"/>
    <xf numFmtId="0" fontId="10" fillId="15" borderId="33" applyNumberFormat="0" applyFont="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43" fontId="10"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5" borderId="33" applyNumberFormat="0" applyFont="0" applyAlignment="0" applyProtection="0"/>
    <xf numFmtId="0" fontId="9" fillId="0" borderId="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5" borderId="33"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9" fillId="0" borderId="0"/>
    <xf numFmtId="0" fontId="9" fillId="15" borderId="33"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5" borderId="33"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7" fillId="0" borderId="0"/>
    <xf numFmtId="43" fontId="7" fillId="0" borderId="0" applyFont="0" applyFill="0" applyBorder="0" applyAlignment="0" applyProtection="0"/>
    <xf numFmtId="0" fontId="7" fillId="15" borderId="33"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43" fontId="6" fillId="0" borderId="0" applyFont="0" applyFill="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0" borderId="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5" borderId="33" applyNumberFormat="0" applyFont="0" applyAlignment="0" applyProtection="0"/>
    <xf numFmtId="0" fontId="6" fillId="0" borderId="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5" borderId="33"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0" borderId="0"/>
    <xf numFmtId="0" fontId="6" fillId="15" borderId="33"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43" fontId="26" fillId="0" borderId="0" applyFont="0" applyFill="0" applyBorder="0" applyAlignment="0" applyProtection="0"/>
    <xf numFmtId="0" fontId="5" fillId="0" borderId="0"/>
    <xf numFmtId="9"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0" borderId="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15" borderId="33" applyNumberFormat="0" applyFont="0" applyAlignment="0" applyProtection="0"/>
    <xf numFmtId="0" fontId="5" fillId="0" borderId="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15" borderId="3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15" borderId="33"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6" fillId="0" borderId="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3"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3"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3" fillId="15" borderId="33"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3"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3"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3"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43" fontId="1" fillId="0" borderId="0" applyFont="0" applyFill="0" applyBorder="0" applyAlignment="0" applyProtection="0"/>
    <xf numFmtId="0" fontId="1" fillId="15" borderId="33"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646">
    <xf numFmtId="0" fontId="0" fillId="0" borderId="0" xfId="0"/>
    <xf numFmtId="0" fontId="27" fillId="0" borderId="0" xfId="3" applyFill="1"/>
    <xf numFmtId="0" fontId="0" fillId="2" borderId="0" xfId="0" applyFill="1" applyBorder="1" applyAlignment="1"/>
    <xf numFmtId="0" fontId="28" fillId="2" borderId="0" xfId="4" applyFont="1" applyFill="1" applyBorder="1" applyAlignment="1">
      <alignment vertical="center"/>
    </xf>
    <xf numFmtId="0" fontId="27" fillId="3" borderId="0" xfId="3" applyFill="1"/>
    <xf numFmtId="0" fontId="27" fillId="0" borderId="0" xfId="3" applyFill="1" applyBorder="1"/>
    <xf numFmtId="0" fontId="30" fillId="4" borderId="1" xfId="3" applyFont="1" applyFill="1" applyBorder="1" applyAlignment="1">
      <alignment horizontal="center" wrapText="1"/>
    </xf>
    <xf numFmtId="0" fontId="27" fillId="3" borderId="0" xfId="3" applyFill="1" applyAlignment="1">
      <alignment horizontal="center" vertical="center"/>
    </xf>
    <xf numFmtId="0" fontId="37"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4" fillId="2" borderId="0" xfId="0" applyFont="1" applyFill="1" applyBorder="1" applyAlignment="1"/>
    <xf numFmtId="0" fontId="0" fillId="0" borderId="8" xfId="0" applyBorder="1"/>
    <xf numFmtId="0" fontId="0" fillId="0" borderId="15" xfId="0" applyBorder="1"/>
    <xf numFmtId="0" fontId="28" fillId="2" borderId="12" xfId="4" applyFont="1" applyFill="1" applyBorder="1" applyAlignment="1">
      <alignment horizontal="left" vertical="center"/>
    </xf>
    <xf numFmtId="0" fontId="28" fillId="2" borderId="0" xfId="4" applyFont="1" applyFill="1" applyBorder="1" applyAlignment="1">
      <alignment horizontal="left" vertical="center"/>
    </xf>
    <xf numFmtId="0" fontId="28" fillId="2" borderId="13" xfId="4" applyFont="1" applyFill="1" applyBorder="1" applyAlignment="1">
      <alignment horizontal="left" vertical="center"/>
    </xf>
    <xf numFmtId="0" fontId="26" fillId="2" borderId="13" xfId="0" applyFont="1" applyFill="1" applyBorder="1" applyAlignment="1">
      <alignment horizontal="left"/>
    </xf>
    <xf numFmtId="0" fontId="36" fillId="3" borderId="0" xfId="3" applyFont="1" applyFill="1" applyAlignment="1">
      <alignment horizontal="center" vertical="center"/>
    </xf>
    <xf numFmtId="0" fontId="30" fillId="0" borderId="0" xfId="3" applyFont="1" applyFill="1" applyBorder="1" applyAlignment="1">
      <alignment horizontal="center" vertical="center"/>
    </xf>
    <xf numFmtId="0" fontId="30" fillId="0" borderId="0" xfId="3" applyFont="1" applyFill="1" applyBorder="1" applyAlignment="1">
      <alignment horizontal="center" wrapText="1"/>
    </xf>
    <xf numFmtId="0" fontId="36" fillId="0" borderId="0" xfId="3" applyFont="1" applyFill="1" applyAlignment="1">
      <alignment horizontal="left" vertical="center" wrapText="1"/>
    </xf>
    <xf numFmtId="0" fontId="36" fillId="3" borderId="0" xfId="3" applyFont="1" applyFill="1" applyAlignment="1">
      <alignment vertical="center"/>
    </xf>
    <xf numFmtId="0" fontId="0" fillId="3" borderId="0" xfId="0" applyFill="1"/>
    <xf numFmtId="0" fontId="29" fillId="3" borderId="0" xfId="3" applyFont="1" applyFill="1"/>
    <xf numFmtId="0" fontId="32" fillId="3" borderId="1" xfId="5" applyFont="1" applyFill="1" applyBorder="1" applyAlignment="1">
      <alignment horizontal="left" wrapText="1"/>
    </xf>
    <xf numFmtId="0" fontId="29" fillId="0" borderId="1" xfId="0" applyFont="1" applyBorder="1" applyAlignment="1">
      <alignment horizontal="center" wrapText="1"/>
    </xf>
    <xf numFmtId="0" fontId="29" fillId="0" borderId="1" xfId="0" applyFont="1" applyBorder="1" applyAlignment="1">
      <alignment horizontal="center"/>
    </xf>
    <xf numFmtId="0" fontId="34" fillId="0" borderId="1" xfId="0" applyNumberFormat="1" applyFont="1" applyBorder="1" applyAlignment="1">
      <alignment horizontal="center"/>
    </xf>
    <xf numFmtId="0" fontId="34" fillId="0" borderId="1" xfId="0" applyFont="1" applyBorder="1"/>
    <xf numFmtId="0" fontId="0" fillId="3" borderId="9" xfId="0" applyFill="1" applyBorder="1"/>
    <xf numFmtId="0" fontId="0" fillId="3" borderId="10" xfId="0" applyFill="1" applyBorder="1"/>
    <xf numFmtId="0" fontId="0" fillId="3" borderId="12" xfId="0" applyFill="1" applyBorder="1"/>
    <xf numFmtId="0" fontId="36" fillId="0" borderId="12" xfId="3" applyFont="1" applyFill="1" applyBorder="1" applyAlignment="1">
      <alignment horizontal="left" vertical="center" wrapText="1"/>
    </xf>
    <xf numFmtId="0" fontId="36" fillId="3" borderId="12" xfId="3" applyFont="1" applyFill="1" applyBorder="1" applyAlignment="1">
      <alignment vertical="center"/>
    </xf>
    <xf numFmtId="0" fontId="0" fillId="3" borderId="14" xfId="0" applyFill="1" applyBorder="1"/>
    <xf numFmtId="0" fontId="0" fillId="3" borderId="8" xfId="0" applyFill="1" applyBorder="1"/>
    <xf numFmtId="0" fontId="34" fillId="3" borderId="0" xfId="2" applyFont="1" applyFill="1"/>
    <xf numFmtId="0" fontId="36" fillId="0" borderId="0" xfId="3" applyFont="1" applyFill="1" applyAlignment="1">
      <alignment horizontal="left" vertical="center"/>
    </xf>
    <xf numFmtId="0" fontId="27" fillId="0" borderId="0" xfId="3" applyFill="1" applyAlignment="1">
      <alignment horizontal="center"/>
    </xf>
    <xf numFmtId="0" fontId="29" fillId="0" borderId="0" xfId="3" applyFont="1" applyFill="1" applyBorder="1"/>
    <xf numFmtId="0" fontId="29" fillId="0" borderId="0" xfId="3" applyFont="1" applyFill="1" applyBorder="1" applyAlignment="1">
      <alignment horizontal="center"/>
    </xf>
    <xf numFmtId="0" fontId="27" fillId="3" borderId="0" xfId="3" applyFont="1" applyFill="1"/>
    <xf numFmtId="166" fontId="27" fillId="3" borderId="0" xfId="3" applyNumberFormat="1" applyFont="1" applyFill="1"/>
    <xf numFmtId="0" fontId="42" fillId="0" borderId="1" xfId="0" applyFont="1" applyBorder="1" applyAlignment="1">
      <alignment vertical="center" wrapText="1"/>
    </xf>
    <xf numFmtId="3" fontId="42" fillId="0" borderId="1" xfId="0" applyNumberFormat="1" applyFont="1" applyBorder="1" applyAlignment="1">
      <alignment horizontal="center" vertical="center"/>
    </xf>
    <xf numFmtId="10" fontId="42" fillId="0" borderId="1" xfId="0" applyNumberFormat="1" applyFont="1" applyBorder="1" applyAlignment="1">
      <alignment horizontal="center" vertical="center"/>
    </xf>
    <xf numFmtId="0" fontId="42" fillId="0" borderId="16" xfId="0" applyFont="1" applyBorder="1" applyAlignment="1">
      <alignment vertical="center" wrapText="1"/>
    </xf>
    <xf numFmtId="3" fontId="42" fillId="0" borderId="16" xfId="0" applyNumberFormat="1" applyFont="1" applyBorder="1" applyAlignment="1">
      <alignment horizontal="center" vertical="center"/>
    </xf>
    <xf numFmtId="0" fontId="44" fillId="6" borderId="1" xfId="0" applyFont="1" applyFill="1" applyBorder="1" applyAlignment="1">
      <alignment horizontal="center" vertical="center" wrapText="1"/>
    </xf>
    <xf numFmtId="3" fontId="44" fillId="6" borderId="1" xfId="0" applyNumberFormat="1" applyFont="1" applyFill="1" applyBorder="1" applyAlignment="1">
      <alignment horizontal="center" vertical="center"/>
    </xf>
    <xf numFmtId="10" fontId="44" fillId="6" borderId="1" xfId="0" applyNumberFormat="1" applyFont="1" applyFill="1" applyBorder="1" applyAlignment="1">
      <alignment horizontal="center" vertical="center"/>
    </xf>
    <xf numFmtId="0" fontId="27" fillId="3" borderId="0" xfId="2" applyFont="1" applyFill="1"/>
    <xf numFmtId="0" fontId="30" fillId="3" borderId="1" xfId="2" applyFont="1" applyFill="1" applyBorder="1"/>
    <xf numFmtId="0" fontId="27" fillId="3" borderId="1" xfId="2" applyFont="1" applyFill="1" applyBorder="1"/>
    <xf numFmtId="3" fontId="27" fillId="3" borderId="1" xfId="2" applyNumberFormat="1" applyFont="1" applyFill="1" applyBorder="1" applyAlignment="1">
      <alignment horizontal="center"/>
    </xf>
    <xf numFmtId="167" fontId="27" fillId="3" borderId="1" xfId="7" applyNumberFormat="1" applyFont="1" applyFill="1" applyBorder="1" applyAlignment="1">
      <alignment horizontal="center"/>
    </xf>
    <xf numFmtId="3" fontId="30" fillId="4" borderId="1" xfId="2" applyNumberFormat="1" applyFont="1" applyFill="1" applyBorder="1" applyAlignment="1">
      <alignment horizontal="center"/>
    </xf>
    <xf numFmtId="9" fontId="30" fillId="4" borderId="1" xfId="0" applyNumberFormat="1" applyFont="1" applyFill="1" applyBorder="1" applyAlignment="1">
      <alignment horizontal="center"/>
    </xf>
    <xf numFmtId="0" fontId="30" fillId="3" borderId="0" xfId="2" applyFont="1" applyFill="1"/>
    <xf numFmtId="0" fontId="27" fillId="7" borderId="1" xfId="2" applyFont="1" applyFill="1" applyBorder="1"/>
    <xf numFmtId="3" fontId="27" fillId="7" borderId="1" xfId="2" applyNumberFormat="1" applyFont="1" applyFill="1" applyBorder="1" applyAlignment="1">
      <alignment horizontal="center"/>
    </xf>
    <xf numFmtId="0" fontId="30" fillId="0" borderId="0" xfId="3" applyFont="1" applyFill="1" applyBorder="1"/>
    <xf numFmtId="0" fontId="27" fillId="0" borderId="0" xfId="3" applyFont="1" applyFill="1"/>
    <xf numFmtId="164" fontId="27" fillId="0" borderId="0" xfId="3" applyNumberFormat="1" applyFont="1" applyFill="1" applyBorder="1"/>
    <xf numFmtId="0" fontId="30" fillId="3" borderId="0" xfId="3" applyFont="1" applyFill="1" applyBorder="1"/>
    <xf numFmtId="164" fontId="27" fillId="3" borderId="0" xfId="3" applyNumberFormat="1" applyFont="1" applyFill="1" applyBorder="1"/>
    <xf numFmtId="0" fontId="44" fillId="6" borderId="1" xfId="0" applyFont="1" applyFill="1" applyBorder="1" applyAlignment="1">
      <alignment horizontal="center" vertical="center"/>
    </xf>
    <xf numFmtId="0" fontId="40" fillId="6" borderId="1" xfId="0" applyFont="1" applyFill="1" applyBorder="1" applyAlignment="1">
      <alignment horizontal="center" vertical="center"/>
    </xf>
    <xf numFmtId="4" fontId="40" fillId="6" borderId="1" xfId="0" applyNumberFormat="1" applyFont="1" applyFill="1" applyBorder="1" applyAlignment="1">
      <alignment horizontal="center" vertical="center" wrapText="1"/>
    </xf>
    <xf numFmtId="0" fontId="36" fillId="3" borderId="1" xfId="2" applyFont="1" applyFill="1" applyBorder="1"/>
    <xf numFmtId="43" fontId="30" fillId="3" borderId="1" xfId="3" applyNumberFormat="1" applyFont="1" applyFill="1" applyBorder="1" applyAlignment="1">
      <alignment horizontal="center" vertical="center" wrapText="1"/>
    </xf>
    <xf numFmtId="0" fontId="30" fillId="3" borderId="1" xfId="3" quotePrefix="1" applyFont="1" applyFill="1" applyBorder="1" applyAlignment="1">
      <alignment horizontal="center" vertical="center" wrapText="1"/>
    </xf>
    <xf numFmtId="43" fontId="30" fillId="3" borderId="1" xfId="3" applyNumberFormat="1" applyFont="1" applyFill="1" applyBorder="1" applyAlignment="1">
      <alignment horizontal="left" vertical="center" wrapText="1"/>
    </xf>
    <xf numFmtId="0" fontId="30" fillId="3" borderId="1" xfId="3" applyFont="1" applyFill="1" applyBorder="1" applyAlignment="1">
      <alignment horizontal="left" vertical="center"/>
    </xf>
    <xf numFmtId="0" fontId="44" fillId="6" borderId="1" xfId="0" applyFont="1" applyFill="1" applyBorder="1" applyAlignment="1">
      <alignment horizontal="left" vertical="center" wrapText="1"/>
    </xf>
    <xf numFmtId="0" fontId="30" fillId="0" borderId="0" xfId="3" applyFont="1" applyFill="1" applyBorder="1" applyAlignment="1">
      <alignment horizontal="center" vertical="center" wrapText="1"/>
    </xf>
    <xf numFmtId="0" fontId="30" fillId="3" borderId="1" xfId="3" applyFont="1" applyFill="1" applyBorder="1" applyAlignment="1">
      <alignment horizontal="center" vertical="center" wrapText="1"/>
    </xf>
    <xf numFmtId="0" fontId="30" fillId="3" borderId="17" xfId="3" applyFont="1" applyFill="1" applyBorder="1" applyAlignment="1">
      <alignment horizontal="center" vertical="center" wrapText="1"/>
    </xf>
    <xf numFmtId="0" fontId="30" fillId="4" borderId="1" xfId="3" applyFont="1" applyFill="1" applyBorder="1" applyAlignment="1">
      <alignment horizontal="center" vertical="center" wrapText="1"/>
    </xf>
    <xf numFmtId="0" fontId="27" fillId="0" borderId="0" xfId="3" applyFont="1" applyFill="1" applyBorder="1" applyAlignment="1">
      <alignment vertical="center"/>
    </xf>
    <xf numFmtId="0" fontId="30" fillId="0" borderId="0" xfId="3" applyFont="1" applyFill="1" applyBorder="1" applyAlignment="1">
      <alignment wrapText="1"/>
    </xf>
    <xf numFmtId="0" fontId="46" fillId="0" borderId="1" xfId="3" applyFont="1" applyFill="1" applyBorder="1" applyAlignment="1">
      <alignment horizontal="center" vertical="center" wrapText="1"/>
    </xf>
    <xf numFmtId="0" fontId="46" fillId="0" borderId="0" xfId="3" applyFont="1" applyFill="1" applyBorder="1" applyAlignment="1">
      <alignment horizontal="center" vertical="center" wrapText="1"/>
    </xf>
    <xf numFmtId="3" fontId="45" fillId="0" borderId="0" xfId="1" applyNumberFormat="1" applyFont="1" applyFill="1" applyBorder="1"/>
    <xf numFmtId="168" fontId="30" fillId="0" borderId="0" xfId="1" applyNumberFormat="1" applyFont="1" applyFill="1" applyBorder="1" applyAlignment="1">
      <alignment vertical="center"/>
    </xf>
    <xf numFmtId="0" fontId="38" fillId="0" borderId="0" xfId="0" applyFont="1" applyBorder="1" applyAlignment="1">
      <alignment vertical="center"/>
    </xf>
    <xf numFmtId="4" fontId="27" fillId="3" borderId="0" xfId="3" applyNumberFormat="1" applyFont="1" applyFill="1"/>
    <xf numFmtId="165" fontId="35" fillId="0" borderId="0" xfId="1" applyNumberFormat="1" applyFont="1" applyFill="1" applyBorder="1" applyAlignment="1">
      <alignment horizontal="right" wrapText="1" indent="1"/>
    </xf>
    <xf numFmtId="37" fontId="30" fillId="0" borderId="0" xfId="1" applyNumberFormat="1" applyFont="1" applyFill="1" applyBorder="1"/>
    <xf numFmtId="167" fontId="30" fillId="0" borderId="0" xfId="7" applyNumberFormat="1" applyFont="1" applyFill="1" applyBorder="1"/>
    <xf numFmtId="0" fontId="30" fillId="5" borderId="1" xfId="3" applyFont="1" applyFill="1" applyBorder="1" applyAlignment="1">
      <alignment horizontal="center" vertical="center" wrapText="1"/>
    </xf>
    <xf numFmtId="0" fontId="27" fillId="0" borderId="0" xfId="3" applyFont="1" applyFill="1" applyBorder="1"/>
    <xf numFmtId="0" fontId="27" fillId="0" borderId="0" xfId="3" applyFill="1" applyBorder="1" applyAlignment="1">
      <alignment vertic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3" fontId="32" fillId="0" borderId="0" xfId="1" applyNumberFormat="1" applyFont="1" applyFill="1" applyBorder="1" applyAlignment="1">
      <alignment horizontal="right" vertical="center" wrapText="1"/>
    </xf>
    <xf numFmtId="3" fontId="27" fillId="0" borderId="0" xfId="1" applyNumberFormat="1" applyFont="1" applyFill="1" applyBorder="1" applyAlignment="1">
      <alignment horizontal="right" vertical="center"/>
    </xf>
    <xf numFmtId="3" fontId="27" fillId="0" borderId="0" xfId="1" applyNumberFormat="1" applyFont="1" applyFill="1" applyBorder="1" applyAlignment="1">
      <alignment vertical="center"/>
    </xf>
    <xf numFmtId="3" fontId="45" fillId="0" borderId="0" xfId="1" applyNumberFormat="1" applyFont="1" applyFill="1" applyBorder="1" applyAlignment="1">
      <alignment vertical="center"/>
    </xf>
    <xf numFmtId="3" fontId="27" fillId="5" borderId="1" xfId="1" applyNumberFormat="1" applyFont="1" applyFill="1" applyBorder="1" applyAlignment="1">
      <alignment vertical="center"/>
    </xf>
    <xf numFmtId="168" fontId="27" fillId="0" borderId="0" xfId="1" applyNumberFormat="1" applyFont="1" applyFill="1" applyBorder="1" applyAlignment="1">
      <alignment vertical="center"/>
    </xf>
    <xf numFmtId="3" fontId="27" fillId="5" borderId="17" xfId="1" applyNumberFormat="1" applyFont="1" applyFill="1" applyBorder="1" applyAlignment="1">
      <alignment vertical="center"/>
    </xf>
    <xf numFmtId="0" fontId="32" fillId="0" borderId="0" xfId="1" applyNumberFormat="1" applyFont="1" applyFill="1" applyBorder="1" applyAlignment="1">
      <alignment horizontal="right" vertical="center" wrapText="1"/>
    </xf>
    <xf numFmtId="37" fontId="27" fillId="3" borderId="1" xfId="1" applyNumberFormat="1" applyFont="1" applyFill="1" applyBorder="1" applyAlignment="1">
      <alignment horizontal="center"/>
    </xf>
    <xf numFmtId="37" fontId="30" fillId="4" borderId="1" xfId="1" applyNumberFormat="1" applyFont="1" applyFill="1" applyBorder="1" applyAlignment="1">
      <alignment horizontal="center"/>
    </xf>
    <xf numFmtId="167" fontId="30" fillId="4" borderId="1" xfId="7" applyNumberFormat="1" applyFont="1" applyFill="1" applyBorder="1" applyAlignment="1">
      <alignment horizontal="center"/>
    </xf>
    <xf numFmtId="37" fontId="32" fillId="3" borderId="1" xfId="1" applyNumberFormat="1" applyFont="1" applyFill="1" applyBorder="1" applyAlignment="1">
      <alignment horizontal="center" wrapText="1"/>
    </xf>
    <xf numFmtId="37" fontId="35" fillId="4" borderId="1" xfId="1" applyNumberFormat="1" applyFont="1" applyFill="1" applyBorder="1" applyAlignment="1">
      <alignment horizontal="center" wrapText="1"/>
    </xf>
    <xf numFmtId="3" fontId="45" fillId="0" borderId="0" xfId="1" applyNumberFormat="1" applyFont="1" applyFill="1" applyBorder="1" applyAlignment="1">
      <alignment vertical="center" wrapText="1"/>
    </xf>
    <xf numFmtId="0" fontId="30" fillId="5" borderId="1" xfId="3" applyFont="1" applyFill="1" applyBorder="1" applyAlignment="1">
      <alignment horizontal="center" vertical="center" wrapText="1"/>
    </xf>
    <xf numFmtId="164" fontId="32" fillId="0" borderId="0" xfId="5" applyNumberFormat="1" applyFont="1" applyFill="1" applyBorder="1" applyAlignment="1">
      <alignment horizontal="center"/>
    </xf>
    <xf numFmtId="0" fontId="30" fillId="0" borderId="0" xfId="3" applyFont="1" applyFill="1" applyBorder="1" applyAlignment="1">
      <alignment vertical="center"/>
    </xf>
    <xf numFmtId="0" fontId="50" fillId="0" borderId="0" xfId="3" applyFont="1" applyFill="1" applyBorder="1" applyAlignment="1">
      <alignment vertical="center"/>
    </xf>
    <xf numFmtId="0" fontId="30" fillId="0" borderId="0" xfId="3" applyFont="1" applyFill="1"/>
    <xf numFmtId="164" fontId="35" fillId="0" borderId="24" xfId="5" applyNumberFormat="1" applyFont="1" applyFill="1" applyBorder="1" applyAlignment="1">
      <alignment horizontal="center"/>
    </xf>
    <xf numFmtId="168" fontId="30" fillId="0" borderId="0" xfId="1" applyNumberFormat="1" applyFont="1" applyFill="1" applyBorder="1" applyAlignment="1">
      <alignment horizontal="right" vertical="center"/>
    </xf>
    <xf numFmtId="0" fontId="27" fillId="0" borderId="0" xfId="3" applyFill="1" applyBorder="1" applyAlignment="1">
      <alignment horizontal="right" vertical="center"/>
    </xf>
    <xf numFmtId="0" fontId="45" fillId="0" borderId="0" xfId="3" applyFont="1" applyFill="1" applyBorder="1" applyAlignment="1">
      <alignment horizontal="right" vertical="center"/>
    </xf>
    <xf numFmtId="3" fontId="32" fillId="5" borderId="1" xfId="1" applyNumberFormat="1" applyFont="1" applyFill="1" applyBorder="1" applyAlignment="1">
      <alignment horizontal="right" vertical="center" wrapText="1"/>
    </xf>
    <xf numFmtId="3" fontId="32" fillId="5" borderId="17" xfId="1" applyNumberFormat="1" applyFont="1" applyFill="1" applyBorder="1" applyAlignment="1">
      <alignment horizontal="right" vertical="center" wrapText="1"/>
    </xf>
    <xf numFmtId="0" fontId="48" fillId="0" borderId="0" xfId="3" applyFont="1" applyFill="1"/>
    <xf numFmtId="0" fontId="48" fillId="3" borderId="0" xfId="3" applyFont="1" applyFill="1" applyAlignment="1">
      <alignment horizontal="center" vertical="center"/>
    </xf>
    <xf numFmtId="0" fontId="51" fillId="3" borderId="0" xfId="3" applyFont="1" applyFill="1" applyAlignment="1">
      <alignment horizontal="center" vertical="center"/>
    </xf>
    <xf numFmtId="14" fontId="48" fillId="3" borderId="0" xfId="3" applyNumberFormat="1" applyFont="1" applyFill="1" applyAlignment="1">
      <alignment horizontal="center" vertical="center"/>
    </xf>
    <xf numFmtId="0" fontId="48" fillId="3" borderId="0" xfId="3" applyFont="1" applyFill="1"/>
    <xf numFmtId="0" fontId="30" fillId="6" borderId="1" xfId="3" applyFont="1" applyFill="1" applyBorder="1" applyAlignment="1">
      <alignment horizontal="center"/>
    </xf>
    <xf numFmtId="0" fontId="27" fillId="3" borderId="0" xfId="1" applyNumberFormat="1" applyFont="1" applyFill="1" applyBorder="1" applyAlignment="1">
      <alignment vertical="center"/>
    </xf>
    <xf numFmtId="0" fontId="27" fillId="3" borderId="1" xfId="3" quotePrefix="1" applyNumberFormat="1" applyFont="1" applyFill="1" applyBorder="1" applyAlignment="1">
      <alignment horizontal="center" vertical="center"/>
    </xf>
    <xf numFmtId="0" fontId="27" fillId="3" borderId="17" xfId="3" quotePrefix="1" applyNumberFormat="1" applyFont="1" applyFill="1" applyBorder="1" applyAlignment="1">
      <alignment horizontal="center" vertical="center"/>
    </xf>
    <xf numFmtId="0" fontId="30" fillId="5" borderId="1" xfId="3" applyFont="1" applyFill="1" applyBorder="1" applyAlignment="1">
      <alignment horizontal="center" vertical="center" wrapText="1"/>
    </xf>
    <xf numFmtId="3" fontId="52" fillId="6" borderId="1" xfId="3" applyNumberFormat="1" applyFont="1" applyFill="1" applyBorder="1" applyAlignment="1">
      <alignment horizontal="right" vertical="center"/>
    </xf>
    <xf numFmtId="0" fontId="53" fillId="0" borderId="0" xfId="3" applyFont="1" applyFill="1"/>
    <xf numFmtId="0" fontId="53" fillId="3"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5" fillId="3" borderId="0" xfId="3" applyFont="1" applyFill="1" applyAlignment="1">
      <alignment horizontal="center" vertical="center"/>
    </xf>
    <xf numFmtId="0" fontId="53" fillId="3" borderId="0" xfId="3" applyFont="1" applyFill="1" applyBorder="1"/>
    <xf numFmtId="0" fontId="27" fillId="3" borderId="0" xfId="3" applyFont="1" applyFill="1" applyBorder="1"/>
    <xf numFmtId="3" fontId="27" fillId="3" borderId="1" xfId="3" applyNumberFormat="1" applyFont="1" applyFill="1" applyBorder="1" applyAlignment="1">
      <alignment horizontal="right" vertical="center"/>
    </xf>
    <xf numFmtId="3" fontId="27" fillId="3" borderId="0" xfId="3" applyNumberFormat="1" applyFont="1" applyFill="1" applyBorder="1" applyAlignment="1">
      <alignment horizontal="center" vertical="center"/>
    </xf>
    <xf numFmtId="3" fontId="27" fillId="3" borderId="0" xfId="3" applyNumberFormat="1" applyFont="1" applyFill="1" applyBorder="1" applyAlignment="1">
      <alignment horizontal="right" vertical="center"/>
    </xf>
    <xf numFmtId="0" fontId="27" fillId="3" borderId="0" xfId="3" applyFont="1" applyFill="1" applyAlignment="1">
      <alignment horizontal="right" vertical="center"/>
    </xf>
    <xf numFmtId="0" fontId="36" fillId="3" borderId="0" xfId="3" applyFont="1" applyFill="1" applyAlignment="1">
      <alignment horizontal="right" vertical="center"/>
    </xf>
    <xf numFmtId="0" fontId="27" fillId="3" borderId="0" xfId="3" applyFont="1" applyFill="1" applyBorder="1" applyAlignment="1">
      <alignment horizontal="right" vertical="center"/>
    </xf>
    <xf numFmtId="0" fontId="27" fillId="0" borderId="0" xfId="3" applyFont="1" applyFill="1" applyAlignment="1">
      <alignment horizontal="right" vertical="center"/>
    </xf>
    <xf numFmtId="0" fontId="27" fillId="3" borderId="0" xfId="0" applyFont="1" applyFill="1" applyBorder="1" applyAlignment="1">
      <alignment horizontal="right" vertical="center"/>
    </xf>
    <xf numFmtId="0" fontId="30" fillId="0" borderId="0" xfId="3" applyFont="1" applyFill="1" applyAlignment="1">
      <alignment horizontal="right" vertical="center"/>
    </xf>
    <xf numFmtId="3" fontId="30" fillId="5" borderId="1" xfId="3" applyNumberFormat="1" applyFont="1" applyFill="1" applyBorder="1" applyAlignment="1">
      <alignment horizontal="right" vertical="center"/>
    </xf>
    <xf numFmtId="0" fontId="28" fillId="0" borderId="0" xfId="3" applyFont="1" applyFill="1"/>
    <xf numFmtId="0" fontId="30" fillId="3" borderId="0" xfId="3" applyFont="1" applyFill="1"/>
    <xf numFmtId="3" fontId="39" fillId="3" borderId="1" xfId="0" applyNumberFormat="1" applyFont="1" applyFill="1" applyBorder="1" applyAlignment="1">
      <alignment horizontal="right"/>
    </xf>
    <xf numFmtId="3" fontId="40" fillId="3" borderId="0" xfId="0" applyNumberFormat="1" applyFont="1" applyFill="1" applyBorder="1" applyAlignment="1">
      <alignment horizontal="right"/>
    </xf>
    <xf numFmtId="0" fontId="39" fillId="3" borderId="0" xfId="3" applyFont="1" applyFill="1" applyAlignment="1">
      <alignment horizontal="center"/>
    </xf>
    <xf numFmtId="0" fontId="39" fillId="3" borderId="0" xfId="3" applyFont="1" applyFill="1" applyAlignment="1">
      <alignment horizontal="right"/>
    </xf>
    <xf numFmtId="0" fontId="39" fillId="3" borderId="0" xfId="3" applyFont="1" applyFill="1" applyBorder="1" applyAlignment="1">
      <alignment horizontal="right"/>
    </xf>
    <xf numFmtId="0" fontId="54" fillId="3" borderId="0" xfId="3" applyFont="1" applyFill="1" applyBorder="1" applyAlignment="1">
      <alignment horizontal="right"/>
    </xf>
    <xf numFmtId="169" fontId="52" fillId="3" borderId="0" xfId="3" applyNumberFormat="1" applyFont="1" applyFill="1" applyAlignment="1">
      <alignment horizontal="right"/>
    </xf>
    <xf numFmtId="0" fontId="42" fillId="0" borderId="0" xfId="3" applyFont="1" applyFill="1" applyBorder="1"/>
    <xf numFmtId="0" fontId="30" fillId="3" borderId="1" xfId="3" quotePrefix="1" applyNumberFormat="1" applyFont="1" applyFill="1" applyBorder="1" applyAlignment="1">
      <alignment horizont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0" fontId="27" fillId="3" borderId="0" xfId="3" applyFill="1" applyAlignment="1">
      <alignment horizontal="center"/>
    </xf>
    <xf numFmtId="0" fontId="36" fillId="3" borderId="0" xfId="3" applyFont="1" applyFill="1" applyAlignment="1">
      <alignment horizontal="center"/>
    </xf>
    <xf numFmtId="0" fontId="27" fillId="3" borderId="0" xfId="3" applyFill="1" applyAlignment="1"/>
    <xf numFmtId="3" fontId="35" fillId="4" borderId="1" xfId="1" applyNumberFormat="1" applyFont="1" applyFill="1" applyBorder="1" applyAlignment="1">
      <alignment horizontal="right" vertical="center" wrapText="1"/>
    </xf>
    <xf numFmtId="3" fontId="30" fillId="4" borderId="1" xfId="1" applyNumberFormat="1" applyFont="1" applyFill="1" applyBorder="1" applyAlignment="1">
      <alignment vertical="center"/>
    </xf>
    <xf numFmtId="0" fontId="30" fillId="4" borderId="1" xfId="3" applyFont="1" applyFill="1" applyBorder="1" applyAlignment="1">
      <alignment horizontal="center" vertical="center" wrapText="1"/>
    </xf>
    <xf numFmtId="3" fontId="30" fillId="0" borderId="0" xfId="10" applyNumberFormat="1" applyFont="1" applyFill="1" applyBorder="1" applyAlignment="1">
      <alignment horizontal="right"/>
    </xf>
    <xf numFmtId="3" fontId="27" fillId="0" borderId="0" xfId="10" applyNumberFormat="1" applyFont="1" applyFill="1" applyBorder="1" applyAlignment="1">
      <alignment horizontal="center"/>
    </xf>
    <xf numFmtId="0" fontId="27" fillId="0" borderId="0" xfId="3" applyFill="1"/>
    <xf numFmtId="0" fontId="53" fillId="0" borderId="0" xfId="3" applyFont="1" applyFill="1"/>
    <xf numFmtId="0" fontId="54" fillId="3" borderId="0" xfId="3" applyFont="1" applyFill="1" applyAlignment="1">
      <alignment horizontal="center" vertical="center"/>
    </xf>
    <xf numFmtId="0" fontId="53" fillId="3" borderId="0" xfId="3" applyFont="1" applyFill="1" applyAlignment="1">
      <alignment horizontal="center" vertical="center"/>
    </xf>
    <xf numFmtId="0" fontId="53" fillId="3" borderId="0" xfId="3" applyFont="1" applyFill="1" applyBorder="1"/>
    <xf numFmtId="0" fontId="28" fillId="0" borderId="0" xfId="3" applyFont="1" applyFill="1"/>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0" xfId="3" applyNumberFormat="1" applyFont="1" applyFill="1" applyBorder="1" applyAlignment="1">
      <alignment horizontal="center" wrapText="1"/>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0" fontId="50" fillId="0" borderId="0" xfId="3" applyFont="1" applyFill="1"/>
    <xf numFmtId="0" fontId="50" fillId="0" borderId="0" xfId="3" applyFont="1" applyFill="1" applyBorder="1"/>
    <xf numFmtId="0" fontId="72" fillId="0" borderId="0" xfId="0" applyFont="1"/>
    <xf numFmtId="170" fontId="72" fillId="0" borderId="0" xfId="0" applyNumberFormat="1" applyFont="1"/>
    <xf numFmtId="14" fontId="72" fillId="0" borderId="0" xfId="0" applyNumberFormat="1" applyFont="1"/>
    <xf numFmtId="0" fontId="70" fillId="0" borderId="0" xfId="0" applyFont="1"/>
    <xf numFmtId="170" fontId="70" fillId="0" borderId="0" xfId="0" applyNumberFormat="1" applyFont="1"/>
    <xf numFmtId="14" fontId="70" fillId="0" borderId="0" xfId="0" applyNumberFormat="1" applyFont="1"/>
    <xf numFmtId="170" fontId="0" fillId="0" borderId="0" xfId="0" applyNumberFormat="1"/>
    <xf numFmtId="14" fontId="0" fillId="0" borderId="0" xfId="0" applyNumberFormat="1"/>
    <xf numFmtId="14" fontId="70" fillId="0" borderId="0" xfId="0" applyNumberFormat="1" applyFont="1" applyAlignment="1">
      <alignment wrapText="1"/>
    </xf>
    <xf numFmtId="0" fontId="70" fillId="0" borderId="0" xfId="0" applyFont="1" applyAlignment="1">
      <alignment wrapText="1"/>
    </xf>
    <xf numFmtId="3" fontId="35" fillId="4" borderId="25" xfId="1" applyNumberFormat="1" applyFont="1" applyFill="1" applyBorder="1" applyAlignment="1">
      <alignment horizontal="right" vertical="center" wrapText="1"/>
    </xf>
    <xf numFmtId="3" fontId="32" fillId="0" borderId="1" xfId="10" applyNumberFormat="1" applyFont="1" applyFill="1" applyBorder="1" applyAlignment="1">
      <alignment horizontal="right" wrapText="1"/>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6" borderId="1" xfId="3" applyNumberFormat="1" applyFont="1" applyFill="1" applyBorder="1" applyAlignment="1">
      <alignment horizontal="right" wrapText="1"/>
    </xf>
    <xf numFmtId="3" fontId="27" fillId="0" borderId="1" xfId="3" applyNumberFormat="1" applyFont="1" applyFill="1" applyBorder="1" applyAlignment="1">
      <alignment horizontal="right" wrapText="1"/>
    </xf>
    <xf numFmtId="3" fontId="27" fillId="0" borderId="1" xfId="10" applyNumberFormat="1" applyFont="1" applyFill="1" applyBorder="1" applyAlignment="1">
      <alignment horizontal="right"/>
    </xf>
    <xf numFmtId="0" fontId="32" fillId="0" borderId="1" xfId="10" applyNumberFormat="1" applyFont="1" applyFill="1" applyBorder="1" applyAlignment="1">
      <alignment horizontal="right" wrapText="1"/>
    </xf>
    <xf numFmtId="3" fontId="27" fillId="0" borderId="1" xfId="3" applyNumberFormat="1" applyFont="1" applyFill="1" applyBorder="1" applyAlignment="1">
      <alignment horizontal="right" vertical="center"/>
    </xf>
    <xf numFmtId="0" fontId="36" fillId="0" borderId="0" xfId="3" applyFont="1" applyFill="1" applyAlignment="1">
      <alignment horizontal="right" vertical="center"/>
    </xf>
    <xf numFmtId="0" fontId="27" fillId="0" borderId="0" xfId="3" applyFont="1" applyFill="1" applyBorder="1" applyAlignment="1">
      <alignment horizontal="right" vertical="center"/>
    </xf>
    <xf numFmtId="0" fontId="27" fillId="0" borderId="1" xfId="3" applyFont="1" applyFill="1" applyBorder="1" applyAlignment="1">
      <alignment horizontal="right" vertical="center"/>
    </xf>
    <xf numFmtId="0" fontId="28" fillId="0" borderId="0" xfId="3" applyFont="1" applyFill="1" applyBorder="1" applyAlignment="1">
      <alignment vertical="center"/>
    </xf>
    <xf numFmtId="0" fontId="28" fillId="3" borderId="0" xfId="3" applyFont="1" applyFill="1" applyBorder="1" applyAlignment="1">
      <alignment vertical="center"/>
    </xf>
    <xf numFmtId="0" fontId="28" fillId="0" borderId="0" xfId="3" applyFont="1" applyFill="1" applyBorder="1" applyAlignment="1"/>
    <xf numFmtId="0" fontId="28" fillId="3" borderId="0" xfId="3" applyFont="1" applyFill="1" applyAlignment="1">
      <alignment vertical="center"/>
    </xf>
    <xf numFmtId="0" fontId="40" fillId="3" borderId="0" xfId="3" applyFont="1" applyFill="1" applyAlignment="1">
      <alignment vertical="center"/>
    </xf>
    <xf numFmtId="0" fontId="73" fillId="3" borderId="0" xfId="2" applyFont="1" applyFill="1"/>
    <xf numFmtId="3" fontId="35" fillId="5" borderId="1" xfId="10" applyNumberFormat="1" applyFont="1" applyFill="1" applyBorder="1" applyAlignment="1">
      <alignment horizontal="right" wrapText="1"/>
    </xf>
    <xf numFmtId="3" fontId="27" fillId="3" borderId="1" xfId="10" applyNumberFormat="1" applyFont="1" applyFill="1" applyBorder="1" applyAlignment="1">
      <alignment horizontal="right" wrapText="1"/>
    </xf>
    <xf numFmtId="3" fontId="27"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3" fontId="30" fillId="0" borderId="0" xfId="3" applyNumberFormat="1" applyFont="1" applyFill="1" applyBorder="1" applyAlignment="1">
      <alignment wrapText="1"/>
    </xf>
    <xf numFmtId="3" fontId="30" fillId="5" borderId="1" xfId="3" applyNumberFormat="1" applyFont="1" applyFill="1" applyBorder="1" applyAlignment="1">
      <alignment horizontal="center" vertical="center" wrapText="1"/>
    </xf>
    <xf numFmtId="3" fontId="29" fillId="0" borderId="0" xfId="3" applyNumberFormat="1" applyFont="1" applyFill="1" applyBorder="1"/>
    <xf numFmtId="3" fontId="27" fillId="0" borderId="0" xfId="3" applyNumberFormat="1" applyFill="1"/>
    <xf numFmtId="3" fontId="27" fillId="0" borderId="0" xfId="1" applyNumberFormat="1" applyFont="1" applyFill="1" applyBorder="1" applyAlignment="1">
      <alignment horizontal="right" vertical="center"/>
    </xf>
    <xf numFmtId="0" fontId="28" fillId="3" borderId="0" xfId="3" applyFont="1" applyFill="1" applyAlignment="1">
      <alignment horizontal="left" vertical="center"/>
    </xf>
    <xf numFmtId="0" fontId="27" fillId="0" borderId="0" xfId="3" applyFill="1"/>
    <xf numFmtId="164" fontId="32" fillId="3" borderId="1" xfId="5" applyNumberFormat="1" applyFont="1" applyFill="1" applyBorder="1" applyAlignment="1">
      <alignment horizontal="center"/>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32" fillId="5" borderId="1" xfId="1" applyNumberFormat="1" applyFont="1" applyFill="1" applyBorder="1" applyAlignment="1">
      <alignment horizontal="right" vertical="center" wrapText="1"/>
    </xf>
    <xf numFmtId="3" fontId="35" fillId="4" borderId="1" xfId="1" applyNumberFormat="1" applyFont="1" applyFill="1" applyBorder="1" applyAlignment="1">
      <alignment horizontal="right" vertical="center" wrapText="1"/>
    </xf>
    <xf numFmtId="3" fontId="32" fillId="0" borderId="1" xfId="1" applyNumberFormat="1" applyFont="1" applyFill="1" applyBorder="1" applyAlignment="1">
      <alignment horizontal="center" vertical="center" wrapText="1"/>
    </xf>
    <xf numFmtId="37" fontId="27" fillId="0" borderId="1" xfId="1" applyNumberFormat="1" applyFont="1" applyFill="1" applyBorder="1" applyAlignment="1">
      <alignment horizontal="center"/>
    </xf>
    <xf numFmtId="37" fontId="32" fillId="0" borderId="1" xfId="1" applyNumberFormat="1" applyFont="1" applyFill="1" applyBorder="1" applyAlignment="1">
      <alignment horizontal="center" wrapText="1"/>
    </xf>
    <xf numFmtId="0" fontId="27" fillId="0" borderId="0" xfId="3" applyFill="1" applyBorder="1" applyAlignment="1"/>
    <xf numFmtId="0" fontId="26" fillId="0" borderId="0" xfId="0" applyFont="1"/>
    <xf numFmtId="0" fontId="0" fillId="0" borderId="0" xfId="0"/>
    <xf numFmtId="0" fontId="27" fillId="3" borderId="0" xfId="3" applyFont="1" applyFill="1"/>
    <xf numFmtId="0" fontId="27" fillId="3" borderId="0" xfId="3" applyFont="1" applyFill="1" applyAlignment="1">
      <alignment horizontal="center"/>
    </xf>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wrapText="1"/>
    </xf>
    <xf numFmtId="0" fontId="28" fillId="3" borderId="0" xfId="2" applyFont="1" applyFill="1" applyAlignment="1">
      <alignment horizontal="left" vertical="center"/>
    </xf>
    <xf numFmtId="0" fontId="44" fillId="6" borderId="1" xfId="0" applyFont="1" applyFill="1" applyBorder="1" applyAlignment="1">
      <alignment horizontal="center" vertical="center"/>
    </xf>
    <xf numFmtId="0" fontId="27" fillId="0" borderId="0" xfId="3" applyFill="1" applyBorder="1" applyAlignment="1">
      <alignment horizontal="center" vertical="center"/>
    </xf>
    <xf numFmtId="0" fontId="52" fillId="0" borderId="0" xfId="3" applyFont="1" applyFill="1" applyBorder="1" applyAlignment="1">
      <alignment horizontal="center" vertical="center" wrapText="1"/>
    </xf>
    <xf numFmtId="0" fontId="30" fillId="0" borderId="0" xfId="3" applyFont="1" applyFill="1" applyBorder="1" applyAlignment="1">
      <alignment horizontal="center"/>
    </xf>
    <xf numFmtId="0" fontId="30" fillId="3" borderId="17" xfId="3" quotePrefix="1" applyNumberFormat="1" applyFont="1" applyFill="1" applyBorder="1" applyAlignment="1">
      <alignment horizontal="center"/>
    </xf>
    <xf numFmtId="0" fontId="30" fillId="3" borderId="17" xfId="3" quotePrefix="1" applyNumberFormat="1" applyFont="1" applyFill="1" applyBorder="1" applyAlignment="1">
      <alignment horizontal="center" vertical="center"/>
    </xf>
    <xf numFmtId="172" fontId="28" fillId="3" borderId="0" xfId="3" applyNumberFormat="1" applyFont="1" applyFill="1" applyAlignment="1">
      <alignment horizontal="left" vertical="center"/>
    </xf>
    <xf numFmtId="0" fontId="28" fillId="3" borderId="0" xfId="2" applyFont="1" applyFill="1" applyAlignment="1">
      <alignment vertical="center"/>
    </xf>
    <xf numFmtId="172" fontId="28" fillId="3" borderId="0" xfId="2" applyNumberFormat="1" applyFont="1" applyFill="1" applyAlignment="1">
      <alignment horizontal="left" vertical="center"/>
    </xf>
    <xf numFmtId="0" fontId="30" fillId="3" borderId="1" xfId="2" applyFont="1" applyFill="1" applyBorder="1" applyAlignment="1">
      <alignment horizontal="center" vertical="center" wrapText="1"/>
    </xf>
    <xf numFmtId="17" fontId="27" fillId="3" borderId="17" xfId="3" quotePrefix="1" applyNumberFormat="1" applyFont="1" applyFill="1" applyBorder="1" applyAlignment="1">
      <alignment horizontal="center" vertical="center"/>
    </xf>
    <xf numFmtId="37" fontId="35" fillId="0" borderId="0" xfId="1" applyNumberFormat="1" applyFont="1" applyFill="1" applyBorder="1" applyAlignment="1">
      <alignment horizontal="center" wrapText="1"/>
    </xf>
    <xf numFmtId="167" fontId="30" fillId="0" borderId="0" xfId="7" applyNumberFormat="1" applyFont="1" applyFill="1" applyBorder="1" applyAlignment="1">
      <alignment horizontal="center"/>
    </xf>
    <xf numFmtId="0" fontId="30" fillId="5" borderId="1" xfId="3" applyFont="1" applyFill="1" applyBorder="1" applyAlignment="1">
      <alignment horizontal="center" wrapText="1"/>
    </xf>
    <xf numFmtId="37" fontId="35" fillId="5" borderId="1" xfId="1" applyNumberFormat="1" applyFont="1" applyFill="1" applyBorder="1" applyAlignment="1">
      <alignment horizontal="center" wrapText="1"/>
    </xf>
    <xf numFmtId="167" fontId="30" fillId="5" borderId="1" xfId="7" applyNumberFormat="1" applyFont="1" applyFill="1" applyBorder="1" applyAlignment="1">
      <alignment horizontal="center"/>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7" fillId="0" borderId="1" xfId="3" applyNumberFormat="1" applyFont="1" applyFill="1" applyBorder="1" applyAlignment="1">
      <alignment horizontal="center"/>
    </xf>
    <xf numFmtId="4" fontId="47"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2" fillId="0" borderId="0" xfId="5991" applyFont="1" applyBorder="1"/>
    <xf numFmtId="0" fontId="36" fillId="0" borderId="0" xfId="0" applyFont="1" applyBorder="1" applyAlignment="1">
      <alignment horizontal="center" vertical="center" wrapText="1"/>
    </xf>
    <xf numFmtId="171" fontId="36" fillId="0" borderId="0" xfId="0" applyNumberFormat="1" applyFont="1" applyFill="1" applyBorder="1" applyAlignment="1">
      <alignment horizontal="center" vertical="center"/>
    </xf>
    <xf numFmtId="4" fontId="36" fillId="0" borderId="0" xfId="0" applyNumberFormat="1" applyFont="1" applyFill="1" applyBorder="1" applyAlignment="1">
      <alignment horizontal="center" vertical="center"/>
    </xf>
    <xf numFmtId="0" fontId="43" fillId="6" borderId="1" xfId="3" applyFont="1" applyFill="1" applyBorder="1" applyAlignment="1">
      <alignment horizontal="center"/>
    </xf>
    <xf numFmtId="0" fontId="44" fillId="0" borderId="0" xfId="0" applyFont="1" applyFill="1" applyBorder="1" applyAlignment="1">
      <alignment vertical="center"/>
    </xf>
    <xf numFmtId="0" fontId="28" fillId="0" borderId="0" xfId="3" applyFont="1" applyFill="1" applyAlignment="1">
      <alignment horizontal="left"/>
    </xf>
    <xf numFmtId="3" fontId="27" fillId="7" borderId="20" xfId="2" applyNumberFormat="1" applyFont="1" applyFill="1" applyBorder="1" applyAlignment="1">
      <alignment horizontal="center"/>
    </xf>
    <xf numFmtId="0" fontId="27" fillId="0" borderId="0" xfId="2" applyFont="1" applyFill="1" applyBorder="1"/>
    <xf numFmtId="0" fontId="28" fillId="3" borderId="0" xfId="2" applyFont="1" applyFill="1" applyAlignment="1">
      <alignment horizontal="left" vertical="center"/>
    </xf>
    <xf numFmtId="3" fontId="35" fillId="0" borderId="0" xfId="10" applyNumberFormat="1" applyFont="1" applyFill="1" applyBorder="1" applyAlignment="1">
      <alignment horizontal="right" wrapText="1"/>
    </xf>
    <xf numFmtId="3" fontId="50" fillId="0" borderId="0" xfId="10" applyNumberFormat="1" applyFont="1" applyFill="1" applyBorder="1" applyAlignment="1">
      <alignment horizontal="right"/>
    </xf>
    <xf numFmtId="0" fontId="30" fillId="0" borderId="1" xfId="3" quotePrefix="1" applyFont="1" applyFill="1" applyBorder="1" applyAlignment="1">
      <alignment horizontal="center" wrapText="1"/>
    </xf>
    <xf numFmtId="0" fontId="26" fillId="0" borderId="0" xfId="0" applyFont="1" applyFill="1" applyBorder="1" applyAlignment="1">
      <alignment horizontal="center"/>
    </xf>
    <xf numFmtId="37" fontId="35" fillId="8" borderId="23" xfId="1" applyNumberFormat="1" applyFont="1" applyFill="1" applyBorder="1" applyAlignment="1">
      <alignment horizontal="right" vertical="center" wrapText="1"/>
    </xf>
    <xf numFmtId="3" fontId="27" fillId="3" borderId="0" xfId="10" applyNumberFormat="1" applyFont="1" applyFill="1" applyBorder="1" applyAlignment="1">
      <alignment horizontal="right"/>
    </xf>
    <xf numFmtId="0" fontId="30" fillId="3" borderId="0" xfId="3" applyFont="1" applyFill="1" applyAlignment="1"/>
    <xf numFmtId="3" fontId="35" fillId="0" borderId="1" xfId="1" applyNumberFormat="1" applyFont="1" applyFill="1" applyBorder="1" applyAlignment="1">
      <alignment horizontal="center" vertical="center" wrapText="1"/>
    </xf>
    <xf numFmtId="37" fontId="30" fillId="0" borderId="1" xfId="1" applyNumberFormat="1" applyFont="1" applyFill="1" applyBorder="1" applyAlignment="1">
      <alignment horizontal="center"/>
    </xf>
    <xf numFmtId="167" fontId="30"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2" fillId="3" borderId="1" xfId="1" applyNumberFormat="1" applyFont="1" applyFill="1" applyBorder="1" applyAlignment="1">
      <alignment horizontal="center" vertical="center" wrapText="1"/>
    </xf>
    <xf numFmtId="37" fontId="27" fillId="3" borderId="1" xfId="1" applyNumberFormat="1" applyFont="1" applyFill="1" applyBorder="1" applyAlignment="1">
      <alignment horizontal="center" vertical="center"/>
    </xf>
    <xf numFmtId="167" fontId="27" fillId="3" borderId="1" xfId="7" applyNumberFormat="1" applyFont="1" applyFill="1" applyBorder="1" applyAlignment="1">
      <alignment horizontal="center" vertical="center"/>
    </xf>
    <xf numFmtId="0" fontId="0" fillId="0" borderId="0" xfId="0" applyAlignment="1">
      <alignment vertical="center"/>
    </xf>
    <xf numFmtId="37" fontId="35" fillId="4" borderId="1" xfId="1" applyNumberFormat="1" applyFont="1" applyFill="1" applyBorder="1" applyAlignment="1">
      <alignment horizontal="center" vertical="center" wrapText="1"/>
    </xf>
    <xf numFmtId="37" fontId="30" fillId="4" borderId="1" xfId="1" applyNumberFormat="1" applyFont="1" applyFill="1" applyBorder="1" applyAlignment="1">
      <alignment horizontal="center" vertical="center"/>
    </xf>
    <xf numFmtId="167" fontId="30" fillId="4" borderId="1" xfId="7" applyNumberFormat="1" applyFont="1" applyFill="1" applyBorder="1" applyAlignment="1">
      <alignment horizontal="center" vertical="center"/>
    </xf>
    <xf numFmtId="0" fontId="43" fillId="3" borderId="1" xfId="2" applyFont="1" applyFill="1" applyBorder="1" applyAlignment="1">
      <alignment wrapText="1"/>
    </xf>
    <xf numFmtId="0" fontId="77" fillId="0" borderId="0" xfId="3" applyFont="1" applyFill="1" applyAlignment="1"/>
    <xf numFmtId="0" fontId="26" fillId="0" borderId="0" xfId="11"/>
    <xf numFmtId="165" fontId="45" fillId="41" borderId="1" xfId="1" applyNumberFormat="1" applyFont="1" applyFill="1" applyBorder="1" applyAlignment="1">
      <alignment horizontal="center" vertical="center" wrapText="1"/>
    </xf>
    <xf numFmtId="3" fontId="35"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3" fillId="0" borderId="0" xfId="2" applyFont="1" applyFill="1" applyBorder="1" applyAlignment="1">
      <alignment vertical="center"/>
    </xf>
    <xf numFmtId="0" fontId="30" fillId="0" borderId="0" xfId="2" applyFont="1" applyFill="1" applyBorder="1" applyAlignment="1">
      <alignment vertical="center"/>
    </xf>
    <xf numFmtId="0" fontId="36" fillId="3" borderId="17" xfId="2" applyFont="1" applyFill="1" applyBorder="1"/>
    <xf numFmtId="0" fontId="27" fillId="3" borderId="17" xfId="2" applyFont="1" applyFill="1" applyBorder="1"/>
    <xf numFmtId="0" fontId="43" fillId="3" borderId="0" xfId="2" applyFont="1" applyFill="1" applyBorder="1" applyAlignment="1">
      <alignment wrapText="1"/>
    </xf>
    <xf numFmtId="0" fontId="30" fillId="3" borderId="0" xfId="2" applyFont="1" applyFill="1" applyBorder="1"/>
    <xf numFmtId="0" fontId="30" fillId="0" borderId="0" xfId="2" applyFont="1" applyFill="1" applyBorder="1" applyAlignment="1">
      <alignment horizontal="right"/>
    </xf>
    <xf numFmtId="0" fontId="27" fillId="0" borderId="0" xfId="2" applyFont="1" applyFill="1"/>
    <xf numFmtId="0" fontId="30" fillId="0" borderId="0" xfId="2" applyFont="1" applyFill="1" applyBorder="1"/>
    <xf numFmtId="0" fontId="28" fillId="0" borderId="0" xfId="2" applyFont="1" applyFill="1" applyBorder="1" applyAlignment="1">
      <alignment vertical="center"/>
    </xf>
    <xf numFmtId="0" fontId="28" fillId="0" borderId="0" xfId="2" applyFont="1" applyFill="1" applyBorder="1" applyAlignment="1">
      <alignment horizontal="left" vertical="center"/>
    </xf>
    <xf numFmtId="0" fontId="34" fillId="0" borderId="0" xfId="2" applyFont="1" applyFill="1" applyBorder="1"/>
    <xf numFmtId="3" fontId="27" fillId="3" borderId="17" xfId="2" applyNumberFormat="1" applyFont="1" applyFill="1" applyBorder="1" applyAlignment="1">
      <alignment horizontal="center"/>
    </xf>
    <xf numFmtId="167" fontId="27" fillId="3" borderId="17" xfId="7" applyNumberFormat="1" applyFont="1" applyFill="1" applyBorder="1" applyAlignment="1">
      <alignment horizontal="center"/>
    </xf>
    <xf numFmtId="0" fontId="30" fillId="3" borderId="0" xfId="2" applyFont="1" applyFill="1" applyBorder="1" applyAlignment="1">
      <alignment horizontal="center" vertical="center" wrapText="1"/>
    </xf>
    <xf numFmtId="0" fontId="27" fillId="3" borderId="0" xfId="2" applyFont="1" applyFill="1" applyBorder="1"/>
    <xf numFmtId="3" fontId="27" fillId="0" borderId="0" xfId="2" applyNumberFormat="1" applyFont="1" applyFill="1" applyBorder="1" applyAlignment="1">
      <alignment horizontal="center"/>
    </xf>
    <xf numFmtId="0" fontId="81" fillId="0" borderId="0" xfId="3" applyFont="1" applyFill="1" applyAlignment="1">
      <alignment vertical="center"/>
    </xf>
    <xf numFmtId="0" fontId="28" fillId="0" borderId="0" xfId="3" applyFont="1" applyFill="1" applyAlignment="1">
      <alignment vertical="center"/>
    </xf>
    <xf numFmtId="14" fontId="28" fillId="0" borderId="0" xfId="2" applyNumberFormat="1" applyFont="1" applyFill="1" applyBorder="1" applyAlignment="1">
      <alignment vertical="center"/>
    </xf>
    <xf numFmtId="0" fontId="30" fillId="44" borderId="1" xfId="3" quotePrefix="1" applyFont="1" applyFill="1" applyBorder="1" applyAlignment="1">
      <alignment horizontal="center" wrapText="1"/>
    </xf>
    <xf numFmtId="3" fontId="27" fillId="0" borderId="0" xfId="10" applyNumberFormat="1" applyFont="1" applyFill="1" applyBorder="1" applyAlignment="1">
      <alignment horizontal="right"/>
    </xf>
    <xf numFmtId="37" fontId="35" fillId="43" borderId="1" xfId="1" applyNumberFormat="1" applyFont="1" applyFill="1" applyBorder="1" applyAlignment="1">
      <alignment horizontal="center" wrapText="1"/>
    </xf>
    <xf numFmtId="167" fontId="30" fillId="43" borderId="1" xfId="7" applyNumberFormat="1" applyFont="1" applyFill="1" applyBorder="1" applyAlignment="1">
      <alignment horizontal="center"/>
    </xf>
    <xf numFmtId="3" fontId="30" fillId="43" borderId="1" xfId="2" applyNumberFormat="1" applyFont="1" applyFill="1" applyBorder="1" applyAlignment="1">
      <alignment horizontal="center"/>
    </xf>
    <xf numFmtId="9" fontId="30" fillId="43" borderId="1" xfId="0" applyNumberFormat="1" applyFont="1" applyFill="1" applyBorder="1" applyAlignment="1">
      <alignment horizontal="center"/>
    </xf>
    <xf numFmtId="0" fontId="81" fillId="46" borderId="0" xfId="3" applyFont="1" applyFill="1" applyBorder="1" applyAlignment="1">
      <alignment vertical="center"/>
    </xf>
    <xf numFmtId="0" fontId="28" fillId="46" borderId="0" xfId="3" applyFont="1" applyFill="1" applyBorder="1" applyAlignment="1">
      <alignment vertical="center"/>
    </xf>
    <xf numFmtId="171" fontId="81" fillId="46" borderId="0" xfId="3" applyNumberFormat="1" applyFont="1" applyFill="1" applyAlignment="1">
      <alignment horizontal="left" vertical="center"/>
    </xf>
    <xf numFmtId="172" fontId="81" fillId="46" borderId="0" xfId="0" applyNumberFormat="1" applyFont="1" applyFill="1" applyAlignment="1">
      <alignment horizontal="left" vertical="center"/>
    </xf>
    <xf numFmtId="0" fontId="76" fillId="47" borderId="0" xfId="0" applyFont="1" applyFill="1" applyBorder="1" applyAlignment="1">
      <alignment vertical="center"/>
    </xf>
    <xf numFmtId="0" fontId="28" fillId="0" borderId="0" xfId="3" applyFont="1" applyFill="1" applyAlignment="1">
      <alignment horizontal="left" vertical="center"/>
    </xf>
    <xf numFmtId="0" fontId="28" fillId="46" borderId="0" xfId="3" applyFont="1" applyFill="1" applyAlignment="1">
      <alignment horizontal="left" vertical="center"/>
    </xf>
    <xf numFmtId="0" fontId="38" fillId="0" borderId="0" xfId="0" applyFont="1" applyFill="1" applyBorder="1" applyAlignment="1">
      <alignment horizontal="left" vertical="center"/>
    </xf>
    <xf numFmtId="0" fontId="81" fillId="46" borderId="0" xfId="3" applyFont="1" applyFill="1" applyAlignment="1">
      <alignment horizontal="left" vertical="top"/>
    </xf>
    <xf numFmtId="0" fontId="36" fillId="3" borderId="0" xfId="3" applyFont="1" applyFill="1" applyAlignment="1">
      <alignment horizontal="left" vertical="center" wrapText="1"/>
    </xf>
    <xf numFmtId="3" fontId="30" fillId="0" borderId="0" xfId="10" applyNumberFormat="1" applyFont="1" applyFill="1" applyBorder="1" applyAlignment="1">
      <alignment horizontal="right" vertical="center"/>
    </xf>
    <xf numFmtId="0" fontId="27" fillId="3" borderId="0" xfId="3" applyFill="1" applyAlignment="1">
      <alignment vertical="center"/>
    </xf>
    <xf numFmtId="3" fontId="32" fillId="0" borderId="1" xfId="1" applyNumberFormat="1" applyFont="1" applyFill="1" applyBorder="1" applyAlignment="1">
      <alignment horizontal="right" vertical="center" wrapText="1"/>
    </xf>
    <xf numFmtId="3" fontId="32" fillId="0" borderId="17" xfId="1" applyNumberFormat="1" applyFont="1" applyFill="1" applyBorder="1" applyAlignment="1">
      <alignment horizontal="right" vertical="center" wrapText="1"/>
    </xf>
    <xf numFmtId="0" fontId="27" fillId="0" borderId="1" xfId="3" quotePrefix="1" applyNumberFormat="1" applyFont="1" applyFill="1" applyBorder="1" applyAlignment="1">
      <alignment horizontal="center" vertical="center"/>
    </xf>
    <xf numFmtId="0" fontId="82" fillId="0" borderId="0" xfId="3" applyFont="1" applyFill="1" applyAlignment="1">
      <alignment vertical="center"/>
    </xf>
    <xf numFmtId="0" fontId="27" fillId="0" borderId="0" xfId="3" applyFill="1"/>
    <xf numFmtId="0" fontId="27" fillId="0" borderId="0" xfId="3" applyFill="1" applyBorder="1"/>
    <xf numFmtId="0" fontId="0" fillId="0" borderId="12" xfId="0" applyBorder="1"/>
    <xf numFmtId="0" fontId="0" fillId="0" borderId="13" xfId="0" applyBorder="1"/>
    <xf numFmtId="0" fontId="30" fillId="0" borderId="0" xfId="3" applyFont="1" applyFill="1" applyBorder="1" applyAlignment="1">
      <alignment horizontal="center" vertical="center" wrapText="1"/>
    </xf>
    <xf numFmtId="0" fontId="27" fillId="0" borderId="0" xfId="1" applyNumberFormat="1" applyFont="1" applyFill="1" applyBorder="1" applyAlignment="1">
      <alignment vertical="center"/>
    </xf>
    <xf numFmtId="0" fontId="27" fillId="0" borderId="0" xfId="3" applyNumberFormat="1" applyFill="1" applyBorder="1" applyAlignment="1">
      <alignment vertical="center"/>
    </xf>
    <xf numFmtId="0" fontId="32" fillId="5" borderId="1" xfId="1" applyNumberFormat="1" applyFont="1" applyFill="1" applyBorder="1" applyAlignment="1">
      <alignment horizontal="right" vertical="center" wrapText="1"/>
    </xf>
    <xf numFmtId="3" fontId="27" fillId="5" borderId="1" xfId="1" applyNumberFormat="1" applyFont="1" applyFill="1" applyBorder="1" applyAlignment="1">
      <alignment horizontal="right" vertical="center"/>
    </xf>
    <xf numFmtId="0" fontId="32" fillId="0" borderId="1" xfId="1" applyNumberFormat="1" applyFont="1" applyFill="1" applyBorder="1" applyAlignment="1">
      <alignment horizontal="right" vertical="center" wrapText="1"/>
    </xf>
    <xf numFmtId="3" fontId="27" fillId="0" borderId="1" xfId="1" applyNumberFormat="1" applyFont="1" applyFill="1" applyBorder="1" applyAlignment="1">
      <alignment horizontal="right" vertical="center"/>
    </xf>
    <xf numFmtId="3" fontId="27" fillId="5" borderId="1" xfId="1" applyNumberFormat="1" applyFont="1" applyFill="1" applyBorder="1" applyAlignment="1">
      <alignment vertical="center"/>
    </xf>
    <xf numFmtId="3" fontId="45" fillId="5" borderId="1" xfId="1" applyNumberFormat="1" applyFont="1" applyFill="1" applyBorder="1" applyAlignment="1">
      <alignment horizontal="right" vertical="center" wrapText="1"/>
    </xf>
    <xf numFmtId="0" fontId="49" fillId="0" borderId="0" xfId="3" applyFont="1" applyFill="1" applyBorder="1" applyAlignment="1">
      <alignment vertical="center"/>
    </xf>
    <xf numFmtId="3" fontId="32" fillId="5" borderId="1" xfId="1" applyNumberFormat="1" applyFont="1" applyFill="1" applyBorder="1" applyAlignment="1">
      <alignment horizontal="right" vertical="center" wrapText="1"/>
    </xf>
    <xf numFmtId="3" fontId="35" fillId="6" borderId="25" xfId="1" applyNumberFormat="1" applyFont="1" applyFill="1" applyBorder="1" applyAlignment="1">
      <alignment horizontal="right" vertical="center" wrapText="1"/>
    </xf>
    <xf numFmtId="3" fontId="30" fillId="6" borderId="1" xfId="3" applyNumberFormat="1" applyFont="1" applyFill="1" applyBorder="1" applyAlignment="1">
      <alignment horizontal="center" vertical="center"/>
    </xf>
    <xf numFmtId="3" fontId="27" fillId="3" borderId="0" xfId="3" applyNumberFormat="1" applyFont="1" applyFill="1" applyBorder="1" applyAlignment="1">
      <alignment horizontal="center" wrapText="1"/>
    </xf>
    <xf numFmtId="3" fontId="27" fillId="3" borderId="1" xfId="3" applyNumberFormat="1" applyFont="1" applyFill="1" applyBorder="1" applyAlignment="1">
      <alignment horizontal="right" wrapText="1"/>
    </xf>
    <xf numFmtId="3" fontId="30" fillId="4" borderId="1" xfId="1" applyNumberFormat="1" applyFont="1" applyFill="1" applyBorder="1" applyAlignment="1">
      <alignment vertical="center"/>
    </xf>
    <xf numFmtId="3" fontId="27" fillId="0" borderId="0" xfId="10" applyNumberFormat="1" applyFont="1" applyFill="1" applyBorder="1" applyAlignment="1">
      <alignment horizontal="center"/>
    </xf>
    <xf numFmtId="14" fontId="48" fillId="0" borderId="0" xfId="3" applyNumberFormat="1" applyFont="1" applyFill="1" applyAlignment="1">
      <alignment horizontal="center" vertical="center"/>
    </xf>
    <xf numFmtId="0" fontId="30" fillId="0" borderId="1" xfId="3" quotePrefix="1" applyNumberFormat="1" applyFont="1" applyFill="1" applyBorder="1" applyAlignment="1">
      <alignment horizontal="center"/>
    </xf>
    <xf numFmtId="3" fontId="27" fillId="0" borderId="1" xfId="3" applyNumberFormat="1" applyFont="1" applyFill="1" applyBorder="1" applyAlignment="1">
      <alignment horizontal="right" wrapText="1"/>
    </xf>
    <xf numFmtId="0" fontId="27" fillId="0" borderId="0" xfId="3" applyFill="1" applyAlignment="1">
      <alignment horizontal="center" vertical="center"/>
    </xf>
    <xf numFmtId="3" fontId="32" fillId="0" borderId="1" xfId="10" applyNumberFormat="1" applyFont="1" applyFill="1" applyBorder="1" applyAlignment="1">
      <alignment horizontal="right" wrapText="1"/>
    </xf>
    <xf numFmtId="3" fontId="27" fillId="0" borderId="1" xfId="10" applyNumberFormat="1" applyFont="1" applyFill="1" applyBorder="1" applyAlignment="1">
      <alignment horizontal="right"/>
    </xf>
    <xf numFmtId="165" fontId="45" fillId="5" borderId="1" xfId="1" applyNumberFormat="1" applyFont="1" applyFill="1" applyBorder="1" applyAlignment="1">
      <alignment horizontal="center" vertical="center" wrapText="1"/>
    </xf>
    <xf numFmtId="3" fontId="35" fillId="4" borderId="1" xfId="1" applyNumberFormat="1" applyFont="1" applyFill="1" applyBorder="1" applyAlignment="1">
      <alignment horizontal="right" vertical="center" wrapText="1"/>
    </xf>
    <xf numFmtId="0" fontId="26" fillId="0" borderId="0" xfId="0" applyFont="1"/>
    <xf numFmtId="0" fontId="27" fillId="3" borderId="0" xfId="3" applyFont="1" applyFill="1" applyAlignment="1">
      <alignment horizontal="center"/>
    </xf>
    <xf numFmtId="14" fontId="81" fillId="46"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30" fillId="44" borderId="1" xfId="3" applyFont="1" applyFill="1" applyBorder="1" applyAlignment="1">
      <alignment horizontal="center" vertical="center" wrapText="1"/>
    </xf>
    <xf numFmtId="3" fontId="30" fillId="40" borderId="1" xfId="3" applyNumberFormat="1" applyFont="1" applyFill="1" applyBorder="1" applyAlignment="1">
      <alignment horizontal="center" vertical="center"/>
    </xf>
    <xf numFmtId="3" fontId="30" fillId="45" borderId="1" xfId="3" applyNumberFormat="1" applyFont="1" applyFill="1" applyBorder="1" applyAlignment="1">
      <alignment horizontal="center" vertical="center"/>
    </xf>
    <xf numFmtId="0" fontId="30" fillId="43" borderId="1" xfId="0" applyFont="1" applyFill="1" applyBorder="1" applyAlignment="1">
      <alignment horizontal="left" vertical="center"/>
    </xf>
    <xf numFmtId="0" fontId="30" fillId="43" borderId="16" xfId="0" applyFont="1" applyFill="1" applyBorder="1" applyAlignment="1">
      <alignment horizontal="left" vertical="center"/>
    </xf>
    <xf numFmtId="0" fontId="44" fillId="44" borderId="1" xfId="0" applyFont="1" applyFill="1" applyBorder="1" applyAlignment="1">
      <alignment vertical="center"/>
    </xf>
    <xf numFmtId="0" fontId="44" fillId="44" borderId="1" xfId="0" applyFont="1" applyFill="1" applyBorder="1" applyAlignment="1">
      <alignment horizontal="center" vertical="center" wrapText="1"/>
    </xf>
    <xf numFmtId="167" fontId="44" fillId="44" borderId="1" xfId="0" applyNumberFormat="1" applyFont="1" applyFill="1" applyBorder="1" applyAlignment="1">
      <alignment horizontal="center"/>
    </xf>
    <xf numFmtId="0" fontId="44" fillId="44" borderId="1" xfId="0" applyFont="1" applyFill="1" applyBorder="1" applyAlignment="1">
      <alignment horizontal="center" vertical="center"/>
    </xf>
    <xf numFmtId="3" fontId="27" fillId="5" borderId="1" xfId="3" applyNumberFormat="1" applyFont="1" applyFill="1" applyBorder="1" applyAlignment="1">
      <alignment horizontal="right" wrapText="1"/>
    </xf>
    <xf numFmtId="0" fontId="30" fillId="0" borderId="0" xfId="3" applyFont="1" applyFill="1" applyBorder="1" applyAlignment="1">
      <alignment horizontal="right"/>
    </xf>
    <xf numFmtId="3" fontId="30" fillId="0" borderId="0" xfId="3" applyNumberFormat="1" applyFont="1" applyFill="1" applyBorder="1" applyAlignment="1">
      <alignment horizontal="center"/>
    </xf>
    <xf numFmtId="165" fontId="30" fillId="0" borderId="0" xfId="3" applyNumberFormat="1" applyFont="1" applyFill="1" applyBorder="1" applyAlignment="1">
      <alignment horizontal="center" vertical="center" wrapText="1"/>
    </xf>
    <xf numFmtId="37" fontId="27" fillId="3" borderId="0" xfId="3" applyNumberFormat="1" applyFont="1" applyFill="1"/>
    <xf numFmtId="37" fontId="0" fillId="0" borderId="0" xfId="0" applyNumberFormat="1"/>
    <xf numFmtId="3" fontId="27" fillId="3" borderId="0" xfId="2" applyNumberFormat="1" applyFont="1" applyFill="1"/>
    <xf numFmtId="4" fontId="30" fillId="0" borderId="0" xfId="3" applyNumberFormat="1" applyFont="1" applyFill="1" applyBorder="1" applyAlignment="1">
      <alignment horizontal="center" vertical="center" wrapText="1"/>
    </xf>
    <xf numFmtId="3" fontId="53" fillId="0" borderId="0" xfId="3" applyNumberFormat="1" applyFont="1" applyFill="1"/>
    <xf numFmtId="0" fontId="30" fillId="5" borderId="1" xfId="3" applyFont="1" applyFill="1" applyBorder="1" applyAlignment="1">
      <alignment horizontal="center" vertical="center" wrapText="1"/>
    </xf>
    <xf numFmtId="17" fontId="27" fillId="3" borderId="1" xfId="3" quotePrefix="1" applyNumberFormat="1" applyFont="1" applyFill="1" applyBorder="1" applyAlignment="1">
      <alignment horizontal="center" vertical="center"/>
    </xf>
    <xf numFmtId="3" fontId="35" fillId="40" borderId="25" xfId="1" applyNumberFormat="1" applyFont="1" applyFill="1" applyBorder="1" applyAlignment="1">
      <alignment horizontal="right" vertical="center" wrapText="1"/>
    </xf>
    <xf numFmtId="3" fontId="32" fillId="40" borderId="1" xfId="1" applyNumberFormat="1" applyFont="1" applyFill="1" applyBorder="1" applyAlignment="1">
      <alignment horizontal="right" vertical="center" wrapText="1"/>
    </xf>
    <xf numFmtId="3" fontId="27" fillId="40" borderId="1" xfId="1" applyNumberFormat="1" applyFont="1" applyFill="1" applyBorder="1" applyAlignment="1">
      <alignment vertical="center"/>
    </xf>
    <xf numFmtId="0" fontId="32" fillId="40" borderId="1" xfId="1" applyNumberFormat="1" applyFont="1" applyFill="1" applyBorder="1" applyAlignment="1">
      <alignment horizontal="right" vertical="center" wrapText="1"/>
    </xf>
    <xf numFmtId="3" fontId="32" fillId="43" borderId="1" xfId="1" applyNumberFormat="1" applyFont="1" applyFill="1" applyBorder="1" applyAlignment="1">
      <alignment horizontal="right" vertical="center" wrapText="1"/>
    </xf>
    <xf numFmtId="14" fontId="48" fillId="0" borderId="35" xfId="3" applyNumberFormat="1" applyFont="1" applyFill="1" applyBorder="1" applyAlignment="1">
      <alignment horizontal="center" vertical="center"/>
    </xf>
    <xf numFmtId="3" fontId="32" fillId="40" borderId="1" xfId="10" applyNumberFormat="1" applyFont="1" applyFill="1" applyBorder="1" applyAlignment="1">
      <alignment horizontal="right" wrapText="1"/>
    </xf>
    <xf numFmtId="3" fontId="32" fillId="43" borderId="1" xfId="10" applyNumberFormat="1" applyFont="1" applyFill="1" applyBorder="1" applyAlignment="1">
      <alignment horizontal="right" wrapText="1"/>
    </xf>
    <xf numFmtId="165" fontId="49" fillId="5" borderId="1" xfId="1" applyNumberFormat="1" applyFont="1" applyFill="1" applyBorder="1" applyAlignment="1">
      <alignment horizontal="center" vertical="center" wrapText="1"/>
    </xf>
    <xf numFmtId="172" fontId="81" fillId="46" borderId="0" xfId="3" applyNumberFormat="1" applyFont="1" applyFill="1" applyBorder="1" applyAlignment="1">
      <alignment horizontal="center" vertical="center"/>
    </xf>
    <xf numFmtId="3" fontId="35" fillId="43" borderId="36" xfId="10" applyNumberFormat="1" applyFont="1" applyFill="1" applyBorder="1" applyAlignment="1">
      <alignment horizontal="right" vertical="center" wrapText="1"/>
    </xf>
    <xf numFmtId="0" fontId="42" fillId="0" borderId="37" xfId="3" applyFont="1" applyFill="1" applyBorder="1"/>
    <xf numFmtId="0" fontId="30" fillId="0" borderId="35" xfId="3" applyFont="1" applyFill="1" applyBorder="1" applyAlignment="1">
      <alignment horizontal="center"/>
    </xf>
    <xf numFmtId="0" fontId="30" fillId="0" borderId="35" xfId="3" applyFont="1" applyFill="1" applyBorder="1" applyAlignment="1">
      <alignment horizontal="center" vertical="center" wrapText="1"/>
    </xf>
    <xf numFmtId="0" fontId="30" fillId="43" borderId="36" xfId="3" quotePrefix="1" applyFont="1" applyFill="1" applyBorder="1" applyAlignment="1">
      <alignment horizontal="center" vertical="center" wrapText="1"/>
    </xf>
    <xf numFmtId="3" fontId="35" fillId="40" borderId="36" xfId="10" applyNumberFormat="1" applyFont="1" applyFill="1" applyBorder="1" applyAlignment="1">
      <alignment horizontal="right" vertical="center" wrapText="1"/>
    </xf>
    <xf numFmtId="37" fontId="36" fillId="46"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4" fillId="46" borderId="1" xfId="23955" applyNumberFormat="1" applyFont="1" applyFill="1" applyBorder="1" applyAlignment="1">
      <alignment horizontal="center" vertical="center" wrapText="1"/>
    </xf>
    <xf numFmtId="37" fontId="32" fillId="49" borderId="1" xfId="23955" applyNumberFormat="1" applyFont="1" applyFill="1" applyBorder="1" applyAlignment="1">
      <alignment horizontal="center" vertical="center" wrapText="1"/>
    </xf>
    <xf numFmtId="37" fontId="27" fillId="49" borderId="1" xfId="23955" applyNumberFormat="1" applyFont="1" applyFill="1" applyBorder="1" applyAlignment="1">
      <alignment horizontal="center" vertical="center"/>
    </xf>
    <xf numFmtId="37" fontId="32" fillId="0" borderId="1" xfId="23955" applyNumberFormat="1" applyFont="1" applyFill="1" applyBorder="1" applyAlignment="1">
      <alignment horizontal="center" vertical="center" wrapText="1"/>
    </xf>
    <xf numFmtId="37" fontId="27" fillId="0" borderId="1" xfId="23955" applyNumberFormat="1" applyFont="1" applyFill="1" applyBorder="1" applyAlignment="1">
      <alignment horizontal="center" vertical="center"/>
    </xf>
    <xf numFmtId="172" fontId="81" fillId="46" borderId="0" xfId="3" applyNumberFormat="1" applyFont="1" applyFill="1" applyAlignment="1">
      <alignment horizontal="center" vertical="center"/>
    </xf>
    <xf numFmtId="3" fontId="35" fillId="0" borderId="0" xfId="1" applyNumberFormat="1" applyFont="1" applyFill="1" applyBorder="1" applyAlignment="1">
      <alignment horizontal="right" vertical="center" wrapText="1"/>
    </xf>
    <xf numFmtId="3" fontId="30" fillId="0" borderId="0" xfId="1" applyNumberFormat="1" applyFont="1" applyFill="1" applyBorder="1" applyAlignment="1">
      <alignment vertical="center"/>
    </xf>
    <xf numFmtId="0" fontId="30" fillId="0" borderId="1" xfId="3" applyFont="1" applyFill="1" applyBorder="1" applyAlignment="1">
      <alignment horizontal="center" vertical="center" wrapText="1"/>
    </xf>
    <xf numFmtId="165" fontId="49" fillId="5" borderId="1" xfId="1" applyNumberFormat="1" applyFont="1" applyFill="1" applyBorder="1" applyAlignment="1">
      <alignment horizontal="right" vertical="center" wrapText="1"/>
    </xf>
    <xf numFmtId="3" fontId="30" fillId="43" borderId="1" xfId="3" applyNumberFormat="1" applyFont="1" applyFill="1" applyBorder="1" applyAlignment="1">
      <alignment horizontal="right" wrapText="1"/>
    </xf>
    <xf numFmtId="3" fontId="35" fillId="43" borderId="1" xfId="10" applyNumberFormat="1" applyFont="1" applyFill="1" applyBorder="1" applyAlignment="1">
      <alignment horizontal="right" wrapText="1"/>
    </xf>
    <xf numFmtId="3" fontId="30" fillId="6" borderId="36" xfId="10" applyNumberFormat="1" applyFont="1" applyFill="1" applyBorder="1" applyAlignment="1">
      <alignment horizontal="right" vertical="center" wrapText="1"/>
    </xf>
    <xf numFmtId="3" fontId="46" fillId="0" borderId="0" xfId="1" applyNumberFormat="1" applyFont="1" applyFill="1" applyBorder="1" applyAlignment="1">
      <alignment vertical="center" wrapText="1"/>
    </xf>
    <xf numFmtId="3" fontId="46" fillId="0" borderId="0" xfId="1" applyNumberFormat="1" applyFont="1" applyFill="1" applyBorder="1" applyAlignment="1">
      <alignment vertical="center"/>
    </xf>
    <xf numFmtId="164" fontId="35" fillId="0" borderId="0" xfId="5" applyNumberFormat="1" applyFont="1" applyFill="1" applyBorder="1" applyAlignment="1">
      <alignment horizontal="center"/>
    </xf>
    <xf numFmtId="0" fontId="30" fillId="44" borderId="38" xfId="3" quotePrefix="1" applyFont="1" applyFill="1" applyBorder="1" applyAlignment="1">
      <alignment horizontal="center" wrapText="1"/>
    </xf>
    <xf numFmtId="0" fontId="30" fillId="0" borderId="37" xfId="3" applyFont="1" applyFill="1" applyBorder="1" applyAlignment="1">
      <alignment horizontal="center" vertical="center" wrapText="1"/>
    </xf>
    <xf numFmtId="14" fontId="48" fillId="0" borderId="0" xfId="3" applyNumberFormat="1" applyFont="1" applyFill="1" applyBorder="1" applyAlignment="1">
      <alignment horizontal="center" vertical="center"/>
    </xf>
    <xf numFmtId="0" fontId="30" fillId="44" borderId="39" xfId="3" quotePrefix="1" applyFont="1" applyFill="1" applyBorder="1" applyAlignment="1">
      <alignment horizontal="center" wrapText="1"/>
    </xf>
    <xf numFmtId="3" fontId="35" fillId="44" borderId="40" xfId="1" applyNumberFormat="1" applyFont="1" applyFill="1" applyBorder="1" applyAlignment="1">
      <alignment horizontal="right" vertical="center" wrapText="1"/>
    </xf>
    <xf numFmtId="0" fontId="32" fillId="51" borderId="1" xfId="1" applyNumberFormat="1" applyFont="1" applyFill="1" applyBorder="1" applyAlignment="1">
      <alignment horizontal="right" vertical="center" wrapText="1"/>
    </xf>
    <xf numFmtId="3" fontId="35" fillId="52" borderId="25" xfId="1" applyNumberFormat="1" applyFont="1" applyFill="1" applyBorder="1" applyAlignment="1">
      <alignment horizontal="right" vertical="center" wrapText="1"/>
    </xf>
    <xf numFmtId="3" fontId="35" fillId="53" borderId="25" xfId="1" applyNumberFormat="1" applyFont="1" applyFill="1" applyBorder="1" applyAlignment="1">
      <alignment horizontal="right" vertical="center" wrapText="1"/>
    </xf>
    <xf numFmtId="37" fontId="35" fillId="54" borderId="23" xfId="1" applyNumberFormat="1" applyFont="1" applyFill="1" applyBorder="1" applyAlignment="1">
      <alignment horizontal="right" vertical="center" wrapText="1"/>
    </xf>
    <xf numFmtId="3" fontId="32" fillId="51" borderId="1" xfId="1" applyNumberFormat="1" applyFont="1" applyFill="1" applyBorder="1" applyAlignment="1">
      <alignment horizontal="right" vertical="center" wrapText="1"/>
    </xf>
    <xf numFmtId="0" fontId="85" fillId="0" borderId="0" xfId="3" applyFont="1" applyFill="1" applyBorder="1" applyAlignment="1">
      <alignment vertical="center"/>
    </xf>
    <xf numFmtId="0" fontId="49" fillId="0" borderId="0" xfId="3" applyFont="1" applyFill="1"/>
    <xf numFmtId="3" fontId="45" fillId="5" borderId="1" xfId="1" applyNumberFormat="1" applyFont="1" applyFill="1" applyBorder="1" applyAlignment="1">
      <alignment vertical="center"/>
    </xf>
    <xf numFmtId="3" fontId="45" fillId="5" borderId="17" xfId="1" applyNumberFormat="1" applyFont="1" applyFill="1" applyBorder="1" applyAlignment="1">
      <alignment horizontal="right" vertical="center" wrapText="1"/>
    </xf>
    <xf numFmtId="3" fontId="45" fillId="5" borderId="17" xfId="1" applyNumberFormat="1" applyFont="1" applyFill="1" applyBorder="1" applyAlignment="1">
      <alignment vertical="center"/>
    </xf>
    <xf numFmtId="3" fontId="46" fillId="5" borderId="25" xfId="1" applyNumberFormat="1" applyFont="1" applyFill="1" applyBorder="1" applyAlignment="1">
      <alignment horizontal="right" vertical="center" wrapText="1"/>
    </xf>
    <xf numFmtId="3" fontId="46" fillId="6" borderId="25" xfId="1" applyNumberFormat="1" applyFont="1" applyFill="1" applyBorder="1" applyAlignment="1">
      <alignment horizontal="right" vertical="center" wrapText="1"/>
    </xf>
    <xf numFmtId="0" fontId="45" fillId="0" borderId="0" xfId="3" applyFont="1" applyFill="1" applyAlignment="1">
      <alignment horizontal="center" vertical="center"/>
    </xf>
    <xf numFmtId="0" fontId="50" fillId="0" borderId="0" xfId="3" applyFont="1" applyFill="1" applyBorder="1" applyAlignment="1">
      <alignment horizontal="center" vertical="center" wrapText="1"/>
    </xf>
    <xf numFmtId="0" fontId="49" fillId="0" borderId="0" xfId="3" applyFont="1" applyFill="1" applyBorder="1"/>
    <xf numFmtId="37" fontId="46" fillId="8" borderId="23" xfId="1" applyNumberFormat="1" applyFont="1" applyFill="1" applyBorder="1" applyAlignment="1">
      <alignment horizontal="right" vertical="center" wrapText="1"/>
    </xf>
    <xf numFmtId="0" fontId="49" fillId="0" borderId="0" xfId="3" applyFont="1" applyFill="1" applyAlignment="1">
      <alignment horizontal="center" vertical="center"/>
    </xf>
    <xf numFmtId="0" fontId="49" fillId="0" borderId="0" xfId="3" applyFont="1" applyFill="1" applyBorder="1" applyAlignment="1">
      <alignment horizontal="center" vertical="center"/>
    </xf>
    <xf numFmtId="0" fontId="50" fillId="0" borderId="37" xfId="3" applyFont="1" applyFill="1" applyBorder="1" applyAlignment="1">
      <alignment horizontal="center" vertical="center" wrapText="1"/>
    </xf>
    <xf numFmtId="0" fontId="49" fillId="0" borderId="37" xfId="3" applyFont="1" applyFill="1" applyBorder="1" applyAlignment="1">
      <alignment horizontal="center" vertical="center"/>
    </xf>
    <xf numFmtId="3" fontId="45" fillId="40" borderId="1" xfId="1" applyNumberFormat="1" applyFont="1" applyFill="1" applyBorder="1" applyAlignment="1">
      <alignment horizontal="right" vertical="center" wrapText="1"/>
    </xf>
    <xf numFmtId="3" fontId="46" fillId="43" borderId="25" xfId="1" applyNumberFormat="1" applyFont="1" applyFill="1" applyBorder="1" applyAlignment="1">
      <alignment horizontal="right" vertical="center" wrapText="1"/>
    </xf>
    <xf numFmtId="0" fontId="38" fillId="0" borderId="0" xfId="3" applyFont="1" applyFill="1" applyBorder="1" applyAlignment="1">
      <alignment vertical="center"/>
    </xf>
    <xf numFmtId="0" fontId="42" fillId="0" borderId="0" xfId="3" applyFont="1" applyFill="1"/>
    <xf numFmtId="0" fontId="86" fillId="0" borderId="0" xfId="3" applyFont="1" applyFill="1" applyAlignment="1">
      <alignment vertical="center" wrapText="1"/>
    </xf>
    <xf numFmtId="0" fontId="86" fillId="0" borderId="1" xfId="3" applyFont="1" applyFill="1" applyBorder="1" applyAlignment="1">
      <alignment horizontal="center" vertical="center" wrapText="1"/>
    </xf>
    <xf numFmtId="0" fontId="86" fillId="0" borderId="0" xfId="3" applyFont="1" applyFill="1" applyBorder="1" applyAlignment="1">
      <alignment horizontal="center" vertical="center" wrapText="1"/>
    </xf>
    <xf numFmtId="3" fontId="87" fillId="3" borderId="1" xfId="1" applyNumberFormat="1" applyFont="1" applyFill="1" applyBorder="1" applyAlignment="1">
      <alignment horizontal="right" vertical="center" wrapText="1"/>
    </xf>
    <xf numFmtId="3" fontId="87" fillId="3" borderId="1" xfId="1" applyNumberFormat="1" applyFont="1" applyFill="1" applyBorder="1" applyAlignment="1">
      <alignment vertical="center"/>
    </xf>
    <xf numFmtId="3" fontId="87" fillId="3" borderId="17" xfId="1" applyNumberFormat="1" applyFont="1" applyFill="1" applyBorder="1" applyAlignment="1">
      <alignment horizontal="right" vertical="center" wrapText="1"/>
    </xf>
    <xf numFmtId="3" fontId="87" fillId="3" borderId="17" xfId="1" applyNumberFormat="1" applyFont="1" applyFill="1" applyBorder="1" applyAlignment="1">
      <alignment vertical="center"/>
    </xf>
    <xf numFmtId="3" fontId="87" fillId="0" borderId="0" xfId="1" applyNumberFormat="1" applyFont="1" applyFill="1" applyBorder="1" applyAlignment="1">
      <alignment horizontal="right" vertical="center" wrapText="1"/>
    </xf>
    <xf numFmtId="3" fontId="87" fillId="0" borderId="0" xfId="1" applyNumberFormat="1" applyFont="1" applyFill="1" applyBorder="1" applyAlignment="1">
      <alignment vertical="center"/>
    </xf>
    <xf numFmtId="3" fontId="44" fillId="5" borderId="25" xfId="1" applyNumberFormat="1" applyFont="1" applyFill="1" applyBorder="1" applyAlignment="1">
      <alignment horizontal="right" vertical="center" wrapText="1"/>
    </xf>
    <xf numFmtId="3" fontId="87" fillId="5" borderId="1" xfId="1" applyNumberFormat="1" applyFont="1" applyFill="1" applyBorder="1" applyAlignment="1">
      <alignment horizontal="right" vertical="center" wrapText="1"/>
    </xf>
    <xf numFmtId="3" fontId="44" fillId="6" borderId="25" xfId="1" applyNumberFormat="1" applyFont="1" applyFill="1" applyBorder="1" applyAlignment="1">
      <alignment horizontal="right" vertical="center" wrapText="1"/>
    </xf>
    <xf numFmtId="0" fontId="44" fillId="0" borderId="0" xfId="3" applyFont="1" applyFill="1" applyBorder="1" applyAlignment="1">
      <alignment horizontal="center" vertical="center" wrapText="1"/>
    </xf>
    <xf numFmtId="37" fontId="44" fillId="8" borderId="23" xfId="1" applyNumberFormat="1" applyFont="1" applyFill="1" applyBorder="1" applyAlignment="1">
      <alignment horizontal="right" vertical="center" wrapText="1"/>
    </xf>
    <xf numFmtId="3" fontId="86" fillId="5" borderId="24" xfId="1" applyNumberFormat="1" applyFont="1" applyFill="1" applyBorder="1" applyAlignment="1">
      <alignment horizontal="right" vertical="center" wrapText="1"/>
    </xf>
    <xf numFmtId="0" fontId="44" fillId="0" borderId="37" xfId="3" applyFont="1" applyFill="1" applyBorder="1" applyAlignment="1">
      <alignment horizontal="center" vertical="center" wrapText="1"/>
    </xf>
    <xf numFmtId="3" fontId="86" fillId="0" borderId="0" xfId="1" applyNumberFormat="1" applyFont="1" applyFill="1" applyBorder="1" applyAlignment="1">
      <alignment horizontal="right" vertical="center" wrapText="1"/>
    </xf>
    <xf numFmtId="3" fontId="86" fillId="0" borderId="0" xfId="1" applyNumberFormat="1" applyFont="1" applyFill="1" applyBorder="1" applyAlignment="1">
      <alignment vertical="center"/>
    </xf>
    <xf numFmtId="3" fontId="87" fillId="40" borderId="1" xfId="1" applyNumberFormat="1" applyFont="1" applyFill="1" applyBorder="1" applyAlignment="1">
      <alignment horizontal="right" vertical="center" wrapText="1"/>
    </xf>
    <xf numFmtId="3" fontId="44" fillId="43" borderId="25" xfId="1" applyNumberFormat="1" applyFont="1" applyFill="1" applyBorder="1" applyAlignment="1">
      <alignment horizontal="right" vertical="center" wrapText="1"/>
    </xf>
    <xf numFmtId="0" fontId="85" fillId="3" borderId="0" xfId="3" applyFont="1" applyFill="1" applyBorder="1" applyAlignment="1">
      <alignment vertical="center"/>
    </xf>
    <xf numFmtId="3" fontId="30" fillId="3" borderId="1" xfId="3" applyNumberFormat="1" applyFont="1" applyFill="1" applyBorder="1" applyAlignment="1">
      <alignment horizontal="right" wrapText="1"/>
    </xf>
    <xf numFmtId="3" fontId="30" fillId="3" borderId="1" xfId="3" applyNumberFormat="1" applyFont="1" applyFill="1" applyBorder="1" applyAlignment="1">
      <alignment horizontal="right"/>
    </xf>
    <xf numFmtId="3" fontId="30" fillId="3" borderId="20" xfId="3" applyNumberFormat="1" applyFont="1" applyFill="1" applyBorder="1" applyAlignment="1">
      <alignment horizontal="right"/>
    </xf>
    <xf numFmtId="3" fontId="30" fillId="0" borderId="1" xfId="3" applyNumberFormat="1" applyFont="1" applyFill="1" applyBorder="1" applyAlignment="1">
      <alignment horizontal="right" wrapText="1"/>
    </xf>
    <xf numFmtId="3" fontId="30" fillId="0" borderId="20" xfId="3" applyNumberFormat="1" applyFont="1" applyFill="1" applyBorder="1" applyAlignment="1">
      <alignment horizontal="right"/>
    </xf>
    <xf numFmtId="3" fontId="30" fillId="0" borderId="1" xfId="10" applyNumberFormat="1" applyFont="1" applyFill="1" applyBorder="1" applyAlignment="1">
      <alignment horizontal="right" wrapText="1"/>
    </xf>
    <xf numFmtId="3" fontId="35" fillId="43" borderId="36" xfId="1" applyNumberFormat="1" applyFont="1" applyFill="1" applyBorder="1" applyAlignment="1">
      <alignment horizontal="right" vertical="center" wrapText="1"/>
    </xf>
    <xf numFmtId="0" fontId="46" fillId="0" borderId="35" xfId="3" applyFont="1" applyFill="1" applyBorder="1" applyAlignment="1">
      <alignment horizontal="center" vertical="center" wrapText="1"/>
    </xf>
    <xf numFmtId="0" fontId="45" fillId="0" borderId="35" xfId="3" applyFont="1" applyFill="1" applyBorder="1" applyAlignment="1">
      <alignment horizontal="center" vertical="center"/>
    </xf>
    <xf numFmtId="0" fontId="44" fillId="0" borderId="35" xfId="3" applyFont="1" applyFill="1" applyBorder="1" applyAlignment="1">
      <alignment horizontal="center" vertical="center" wrapText="1"/>
    </xf>
    <xf numFmtId="0" fontId="42" fillId="0" borderId="35" xfId="3" applyFont="1" applyFill="1" applyBorder="1"/>
    <xf numFmtId="0" fontId="30" fillId="0" borderId="36" xfId="3" quotePrefix="1" applyFont="1" applyFill="1" applyBorder="1" applyAlignment="1">
      <alignment horizontal="center" wrapText="1"/>
    </xf>
    <xf numFmtId="0" fontId="27" fillId="0" borderId="0" xfId="3" applyFill="1" applyBorder="1" applyAlignment="1">
      <alignment vertical="top" wrapText="1"/>
    </xf>
    <xf numFmtId="0" fontId="43" fillId="3" borderId="0" xfId="3" applyFont="1" applyFill="1" applyAlignment="1"/>
    <xf numFmtId="0" fontId="36" fillId="0" borderId="0" xfId="3" applyFont="1" applyFill="1" applyAlignment="1">
      <alignment horizontal="center" vertical="center"/>
    </xf>
    <xf numFmtId="3" fontId="46" fillId="6" borderId="36" xfId="10" applyNumberFormat="1" applyFont="1" applyFill="1" applyBorder="1" applyAlignment="1">
      <alignment horizontal="right" vertical="center" wrapText="1"/>
    </xf>
    <xf numFmtId="0" fontId="36" fillId="0" borderId="0" xfId="3" applyFont="1" applyFill="1"/>
    <xf numFmtId="0" fontId="39" fillId="3" borderId="0" xfId="3" applyFont="1" applyFill="1" applyAlignment="1">
      <alignment horizontal="center" vertical="center"/>
    </xf>
    <xf numFmtId="0" fontId="36" fillId="0" borderId="0" xfId="3" applyFont="1" applyFill="1" applyBorder="1" applyAlignment="1">
      <alignment horizontal="center" vertical="center"/>
    </xf>
    <xf numFmtId="0" fontId="36" fillId="0" borderId="0" xfId="3" applyFont="1" applyFill="1" applyAlignment="1">
      <alignment horizontal="center"/>
    </xf>
    <xf numFmtId="0" fontId="36" fillId="3" borderId="0" xfId="3" applyFont="1" applyFill="1" applyAlignment="1"/>
    <xf numFmtId="3" fontId="45" fillId="6" borderId="1" xfId="3" applyNumberFormat="1" applyFont="1" applyFill="1" applyBorder="1" applyAlignment="1">
      <alignment horizontal="right" wrapText="1"/>
    </xf>
    <xf numFmtId="3" fontId="45" fillId="5" borderId="1" xfId="10" applyNumberFormat="1" applyFont="1" applyFill="1" applyBorder="1" applyAlignment="1">
      <alignment horizontal="right" wrapText="1"/>
    </xf>
    <xf numFmtId="37" fontId="30" fillId="6" borderId="1" xfId="1" applyNumberFormat="1" applyFont="1" applyFill="1" applyBorder="1" applyAlignment="1">
      <alignment horizontal="right" vertical="center" wrapText="1"/>
    </xf>
    <xf numFmtId="0" fontId="43" fillId="6" borderId="1" xfId="3" applyFont="1" applyFill="1" applyBorder="1" applyAlignment="1">
      <alignment horizontal="center"/>
    </xf>
    <xf numFmtId="0" fontId="81" fillId="0" borderId="0" xfId="3" applyFont="1" applyFill="1" applyAlignment="1">
      <alignment horizontal="center" vertical="center"/>
    </xf>
    <xf numFmtId="165" fontId="45" fillId="6" borderId="1" xfId="1" applyNumberFormat="1" applyFont="1" applyFill="1" applyBorder="1" applyAlignment="1">
      <alignment horizontal="center" vertical="center" wrapText="1"/>
    </xf>
    <xf numFmtId="3" fontId="35" fillId="6" borderId="1" xfId="10" applyNumberFormat="1" applyFont="1" applyFill="1" applyBorder="1" applyAlignment="1">
      <alignment horizontal="right" wrapText="1"/>
    </xf>
    <xf numFmtId="0" fontId="30" fillId="6" borderId="1" xfId="3" quotePrefix="1" applyFont="1" applyFill="1" applyBorder="1" applyAlignment="1">
      <alignment horizontal="center" wrapText="1"/>
    </xf>
    <xf numFmtId="3" fontId="35" fillId="50" borderId="36" xfId="1" applyNumberFormat="1" applyFont="1" applyFill="1" applyBorder="1" applyAlignment="1">
      <alignment horizontal="right" vertical="center" wrapText="1"/>
    </xf>
    <xf numFmtId="0" fontId="30" fillId="3" borderId="0" xfId="1" applyNumberFormat="1" applyFont="1" applyFill="1" applyBorder="1" applyAlignment="1">
      <alignment vertical="center"/>
    </xf>
    <xf numFmtId="3" fontId="35" fillId="40" borderId="36" xfId="1" applyNumberFormat="1" applyFont="1" applyFill="1" applyBorder="1" applyAlignment="1">
      <alignment horizontal="right" vertical="center" wrapText="1"/>
    </xf>
    <xf numFmtId="3" fontId="35" fillId="55" borderId="36" xfId="1" applyNumberFormat="1" applyFont="1" applyFill="1" applyBorder="1" applyAlignment="1">
      <alignment horizontal="right" vertical="center" wrapText="1"/>
    </xf>
    <xf numFmtId="0" fontId="30" fillId="0" borderId="0" xfId="1" applyNumberFormat="1" applyFont="1" applyFill="1" applyBorder="1" applyAlignment="1">
      <alignment vertical="center"/>
    </xf>
    <xf numFmtId="0" fontId="30" fillId="0" borderId="0" xfId="3" applyNumberFormat="1" applyFont="1" applyFill="1" applyBorder="1" applyAlignment="1">
      <alignment vertical="center"/>
    </xf>
    <xf numFmtId="3" fontId="50" fillId="50" borderId="36" xfId="1" applyNumberFormat="1" applyFont="1" applyFill="1" applyBorder="1" applyAlignment="1">
      <alignment horizontal="right" vertical="center" wrapText="1"/>
    </xf>
    <xf numFmtId="3" fontId="44" fillId="50" borderId="36" xfId="1" applyNumberFormat="1" applyFont="1" applyFill="1" applyBorder="1" applyAlignment="1">
      <alignment horizontal="right" vertical="center" wrapText="1"/>
    </xf>
    <xf numFmtId="3" fontId="46" fillId="43" borderId="36" xfId="1" applyNumberFormat="1" applyFont="1" applyFill="1" applyBorder="1" applyAlignment="1">
      <alignment horizontal="right" vertical="center" wrapText="1"/>
    </xf>
    <xf numFmtId="3" fontId="32" fillId="5" borderId="20" xfId="1" applyNumberFormat="1" applyFont="1" applyFill="1" applyBorder="1" applyAlignment="1">
      <alignment horizontal="right" vertical="center" wrapText="1"/>
    </xf>
    <xf numFmtId="3" fontId="32" fillId="5" borderId="4" xfId="1" applyNumberFormat="1" applyFont="1" applyFill="1" applyBorder="1" applyAlignment="1">
      <alignment horizontal="right" vertical="center" wrapText="1"/>
    </xf>
    <xf numFmtId="3" fontId="35" fillId="6" borderId="41" xfId="1" applyNumberFormat="1" applyFont="1" applyFill="1" applyBorder="1" applyAlignment="1">
      <alignment horizontal="right" vertical="center" wrapText="1"/>
    </xf>
    <xf numFmtId="37" fontId="35" fillId="8" borderId="42" xfId="1" applyNumberFormat="1" applyFont="1" applyFill="1" applyBorder="1" applyAlignment="1">
      <alignment horizontal="right" vertical="center" wrapText="1"/>
    </xf>
    <xf numFmtId="0" fontId="30" fillId="0" borderId="37" xfId="3" applyFont="1" applyFill="1" applyBorder="1" applyAlignment="1">
      <alignment horizontal="center"/>
    </xf>
    <xf numFmtId="3" fontId="35" fillId="50" borderId="43" xfId="1" applyNumberFormat="1" applyFont="1" applyFill="1" applyBorder="1" applyAlignment="1">
      <alignment horizontal="right" vertical="center" wrapText="1"/>
    </xf>
    <xf numFmtId="3" fontId="32" fillId="40" borderId="20" xfId="1" applyNumberFormat="1" applyFont="1" applyFill="1" applyBorder="1" applyAlignment="1">
      <alignment horizontal="right" vertical="center" wrapText="1"/>
    </xf>
    <xf numFmtId="3" fontId="35" fillId="43" borderId="43" xfId="1" applyNumberFormat="1" applyFont="1" applyFill="1" applyBorder="1" applyAlignment="1">
      <alignment horizontal="right" vertical="center" wrapText="1"/>
    </xf>
    <xf numFmtId="3" fontId="35" fillId="44" borderId="44" xfId="1" applyNumberFormat="1" applyFont="1" applyFill="1" applyBorder="1" applyAlignment="1">
      <alignment horizontal="right" vertical="center" wrapText="1"/>
    </xf>
    <xf numFmtId="0" fontId="30" fillId="0" borderId="22" xfId="3" applyFont="1" applyFill="1" applyBorder="1" applyAlignment="1">
      <alignment horizontal="center" vertical="center" wrapText="1"/>
    </xf>
    <xf numFmtId="0" fontId="30" fillId="8" borderId="39" xfId="3" quotePrefix="1" applyFont="1" applyFill="1" applyBorder="1" applyAlignment="1">
      <alignment horizontal="center" vertical="center" wrapText="1"/>
    </xf>
    <xf numFmtId="0" fontId="27" fillId="0" borderId="0" xfId="3" applyFill="1" applyBorder="1" applyAlignment="1">
      <alignment horizontal="center"/>
    </xf>
    <xf numFmtId="3" fontId="27" fillId="0" borderId="0" xfId="3" applyNumberFormat="1" applyFill="1" applyBorder="1"/>
    <xf numFmtId="0" fontId="30" fillId="0" borderId="0" xfId="3" applyFont="1" applyFill="1" applyBorder="1" applyAlignment="1">
      <alignment horizontal="center" wrapText="1"/>
    </xf>
    <xf numFmtId="0" fontId="30" fillId="5" borderId="1" xfId="3" applyFont="1" applyFill="1" applyBorder="1" applyAlignment="1">
      <alignment horizontal="center" wrapText="1"/>
    </xf>
    <xf numFmtId="3" fontId="35" fillId="43" borderId="25" xfId="1" applyNumberFormat="1" applyFont="1" applyFill="1" applyBorder="1" applyAlignment="1">
      <alignment horizontal="right" vertical="center" wrapText="1"/>
    </xf>
    <xf numFmtId="3" fontId="27" fillId="0" borderId="0" xfId="3" applyNumberFormat="1" applyFont="1" applyFill="1"/>
    <xf numFmtId="3" fontId="27" fillId="0" borderId="0" xfId="3" applyNumberFormat="1" applyFont="1" applyFill="1" applyAlignment="1">
      <alignment horizontal="center"/>
    </xf>
    <xf numFmtId="3" fontId="81" fillId="0" borderId="0" xfId="3" applyNumberFormat="1" applyFont="1" applyFill="1" applyAlignment="1">
      <alignment horizontal="center" vertical="center"/>
    </xf>
    <xf numFmtId="14" fontId="48" fillId="3" borderId="0" xfId="3" applyNumberFormat="1" applyFont="1" applyFill="1" applyAlignment="1">
      <alignment horizontal="center"/>
    </xf>
    <xf numFmtId="165" fontId="45" fillId="5" borderId="1" xfId="1" applyNumberFormat="1" applyFont="1" applyFill="1" applyBorder="1" applyAlignment="1">
      <alignment horizontal="center" wrapText="1"/>
    </xf>
    <xf numFmtId="0" fontId="48" fillId="3" borderId="0" xfId="3" applyFont="1" applyFill="1" applyAlignment="1">
      <alignment horizontal="right"/>
    </xf>
    <xf numFmtId="0" fontId="43" fillId="3" borderId="0" xfId="3" applyFont="1" applyFill="1" applyAlignment="1">
      <alignment horizontal="right"/>
    </xf>
    <xf numFmtId="0" fontId="30" fillId="3" borderId="0" xfId="3" applyFont="1" applyFill="1" applyAlignment="1">
      <alignment horizontal="right"/>
    </xf>
    <xf numFmtId="0" fontId="27" fillId="3" borderId="0" xfId="3" applyFill="1" applyAlignment="1">
      <alignment horizontal="right"/>
    </xf>
    <xf numFmtId="3" fontId="30" fillId="3" borderId="1" xfId="3" applyNumberFormat="1" applyFont="1" applyFill="1" applyBorder="1" applyAlignment="1">
      <alignment horizontal="center" vertical="center" wrapText="1"/>
    </xf>
    <xf numFmtId="3" fontId="44" fillId="8" borderId="23" xfId="1" applyNumberFormat="1" applyFont="1" applyFill="1" applyBorder="1" applyAlignment="1">
      <alignment horizontal="right" vertical="center" wrapText="1"/>
    </xf>
    <xf numFmtId="3" fontId="27" fillId="0" borderId="0" xfId="3" applyNumberFormat="1" applyFill="1" applyBorder="1" applyAlignment="1">
      <alignment vertical="top" wrapText="1"/>
    </xf>
    <xf numFmtId="0" fontId="30" fillId="5" borderId="1" xfId="3" applyFont="1" applyFill="1" applyBorder="1" applyAlignment="1">
      <alignment horizontal="center" vertical="center" wrapText="1"/>
    </xf>
    <xf numFmtId="0" fontId="30" fillId="5" borderId="1" xfId="3" applyFont="1" applyFill="1" applyBorder="1" applyAlignment="1">
      <alignment horizontal="center" vertical="center"/>
    </xf>
    <xf numFmtId="0" fontId="27" fillId="3" borderId="5" xfId="3" applyFont="1" applyFill="1" applyBorder="1" applyAlignment="1">
      <alignment horizontal="center" wrapText="1"/>
    </xf>
    <xf numFmtId="0" fontId="30" fillId="3" borderId="4" xfId="3" applyFont="1" applyFill="1" applyBorder="1" applyAlignment="1">
      <alignment horizontal="center" wrapText="1"/>
    </xf>
    <xf numFmtId="0" fontId="30" fillId="3" borderId="6" xfId="3" applyFont="1" applyFill="1" applyBorder="1" applyAlignment="1">
      <alignment horizontal="center"/>
    </xf>
    <xf numFmtId="0" fontId="30" fillId="3" borderId="2" xfId="3" applyFont="1" applyFill="1" applyBorder="1" applyAlignment="1">
      <alignment horizontal="center"/>
    </xf>
    <xf numFmtId="0" fontId="30" fillId="5" borderId="6" xfId="3" applyFont="1" applyFill="1" applyBorder="1" applyAlignment="1">
      <alignment horizontal="center"/>
    </xf>
    <xf numFmtId="0" fontId="30" fillId="5" borderId="7" xfId="3" applyFont="1" applyFill="1" applyBorder="1" applyAlignment="1">
      <alignment horizontal="center"/>
    </xf>
    <xf numFmtId="0" fontId="30" fillId="3" borderId="6" xfId="3" applyFont="1" applyFill="1" applyBorder="1" applyAlignment="1">
      <alignment horizontal="center" wrapText="1"/>
    </xf>
    <xf numFmtId="0" fontId="30" fillId="3" borderId="7" xfId="3" applyFont="1" applyFill="1" applyBorder="1" applyAlignment="1">
      <alignment horizontal="center" wrapText="1"/>
    </xf>
    <xf numFmtId="0" fontId="30" fillId="3" borderId="2" xfId="3" applyFont="1" applyFill="1" applyBorder="1" applyAlignment="1">
      <alignment horizontal="center" wrapText="1"/>
    </xf>
    <xf numFmtId="0" fontId="27" fillId="3" borderId="3" xfId="3" applyFont="1" applyFill="1" applyBorder="1" applyAlignment="1">
      <alignment horizontal="center" wrapText="1"/>
    </xf>
    <xf numFmtId="0" fontId="46" fillId="0" borderId="0" xfId="3" applyFont="1" applyFill="1" applyBorder="1" applyAlignment="1">
      <alignment horizontal="center" wrapText="1"/>
    </xf>
    <xf numFmtId="0" fontId="46" fillId="0" borderId="3" xfId="3" applyFont="1" applyFill="1" applyBorder="1" applyAlignment="1">
      <alignment horizontal="center" wrapText="1"/>
    </xf>
    <xf numFmtId="0" fontId="30" fillId="0" borderId="0" xfId="3" applyFont="1" applyFill="1" applyBorder="1" applyAlignment="1">
      <alignment horizontal="center" wrapText="1"/>
    </xf>
    <xf numFmtId="0" fontId="30" fillId="0" borderId="3" xfId="3" applyFont="1" applyFill="1" applyBorder="1" applyAlignment="1">
      <alignment horizontal="center" wrapText="1"/>
    </xf>
    <xf numFmtId="0" fontId="46" fillId="5" borderId="1" xfId="3" applyFont="1" applyFill="1" applyBorder="1" applyAlignment="1">
      <alignment horizontal="center" vertical="center" wrapText="1"/>
    </xf>
    <xf numFmtId="0" fontId="28" fillId="0" borderId="0" xfId="3" applyFont="1" applyFill="1" applyAlignment="1">
      <alignment horizontal="left" vertical="center" wrapText="1"/>
    </xf>
    <xf numFmtId="0" fontId="89" fillId="46" borderId="0" xfId="3" applyFont="1" applyFill="1" applyAlignment="1">
      <alignment horizontal="right" vertical="center"/>
    </xf>
    <xf numFmtId="0" fontId="30" fillId="4" borderId="6" xfId="3" applyFont="1" applyFill="1" applyBorder="1" applyAlignment="1">
      <alignment horizontal="center" vertical="center" wrapText="1"/>
    </xf>
    <xf numFmtId="0" fontId="30" fillId="4" borderId="7" xfId="3" applyFont="1" applyFill="1" applyBorder="1" applyAlignment="1">
      <alignment horizontal="center" vertical="center" wrapText="1"/>
    </xf>
    <xf numFmtId="0" fontId="30" fillId="4" borderId="5" xfId="3" applyFont="1" applyFill="1" applyBorder="1" applyAlignment="1">
      <alignment horizontal="center" vertical="center" wrapText="1"/>
    </xf>
    <xf numFmtId="0" fontId="30" fillId="4" borderId="4" xfId="3" applyFont="1" applyFill="1" applyBorder="1" applyAlignment="1">
      <alignment horizontal="center" vertical="center" wrapText="1"/>
    </xf>
    <xf numFmtId="164" fontId="27" fillId="3" borderId="5" xfId="3" applyNumberFormat="1" applyFont="1" applyFill="1" applyBorder="1" applyAlignment="1">
      <alignment horizontal="center"/>
    </xf>
    <xf numFmtId="164" fontId="27" fillId="3" borderId="3" xfId="3" applyNumberFormat="1" applyFont="1" applyFill="1" applyBorder="1" applyAlignment="1">
      <alignment horizontal="center"/>
    </xf>
    <xf numFmtId="0" fontId="30" fillId="5" borderId="5" xfId="3" applyFont="1" applyFill="1" applyBorder="1" applyAlignment="1">
      <alignment horizontal="center"/>
    </xf>
    <xf numFmtId="0" fontId="30" fillId="5" borderId="4" xfId="3" applyFont="1" applyFill="1" applyBorder="1" applyAlignment="1">
      <alignment horizontal="center"/>
    </xf>
    <xf numFmtId="164" fontId="27" fillId="3" borderId="21" xfId="3" applyNumberFormat="1" applyFont="1" applyFill="1" applyBorder="1" applyAlignment="1">
      <alignment horizontal="center" vertical="center"/>
    </xf>
    <xf numFmtId="164" fontId="27" fillId="3" borderId="22" xfId="3" applyNumberFormat="1" applyFont="1" applyFill="1" applyBorder="1" applyAlignment="1">
      <alignment horizontal="center" vertical="center"/>
    </xf>
    <xf numFmtId="0" fontId="81" fillId="46" borderId="0" xfId="3" applyFont="1" applyFill="1" applyBorder="1" applyAlignment="1">
      <alignment horizontal="center" vertical="center"/>
    </xf>
    <xf numFmtId="0" fontId="81" fillId="46" borderId="0" xfId="3" applyFont="1" applyFill="1" applyBorder="1" applyAlignment="1">
      <alignment horizontal="right" vertical="center"/>
    </xf>
    <xf numFmtId="0" fontId="27" fillId="0" borderId="0" xfId="3" applyFont="1" applyFill="1" applyBorder="1" applyAlignment="1">
      <alignment horizontal="left" vertical="top" wrapText="1"/>
    </xf>
    <xf numFmtId="0" fontId="86" fillId="0" borderId="0" xfId="3" applyFont="1" applyFill="1" applyAlignment="1">
      <alignment horizontal="center" wrapText="1"/>
    </xf>
    <xf numFmtId="0" fontId="86" fillId="0" borderId="3" xfId="3" applyFont="1" applyFill="1" applyBorder="1" applyAlignment="1">
      <alignment horizontal="center" wrapText="1"/>
    </xf>
    <xf numFmtId="0" fontId="30" fillId="5" borderId="21" xfId="3" applyFont="1" applyFill="1" applyBorder="1" applyAlignment="1">
      <alignment horizontal="center" vertical="center"/>
    </xf>
    <xf numFmtId="0" fontId="30" fillId="5" borderId="22" xfId="3" applyFont="1" applyFill="1" applyBorder="1" applyAlignment="1">
      <alignment horizontal="center" vertical="center"/>
    </xf>
    <xf numFmtId="0" fontId="30" fillId="5" borderId="16" xfId="3" applyFont="1" applyFill="1" applyBorder="1" applyAlignment="1">
      <alignment horizontal="center" vertical="center" wrapText="1"/>
    </xf>
    <xf numFmtId="0" fontId="30" fillId="3" borderId="7" xfId="3" applyFont="1" applyFill="1" applyBorder="1" applyAlignment="1">
      <alignment horizontal="center"/>
    </xf>
    <xf numFmtId="0" fontId="30" fillId="5" borderId="6" xfId="3" applyFont="1" applyFill="1" applyBorder="1" applyAlignment="1">
      <alignment horizontal="center" vertical="center" wrapText="1"/>
    </xf>
    <xf numFmtId="0" fontId="30" fillId="5" borderId="7" xfId="3" applyFont="1" applyFill="1" applyBorder="1" applyAlignment="1">
      <alignment horizontal="center" vertical="center" wrapText="1"/>
    </xf>
    <xf numFmtId="0" fontId="30" fillId="5" borderId="21" xfId="3" applyFont="1" applyFill="1" applyBorder="1" applyAlignment="1">
      <alignment horizontal="center" vertical="center" wrapText="1"/>
    </xf>
    <xf numFmtId="0" fontId="30" fillId="5" borderId="22" xfId="3" applyFont="1" applyFill="1" applyBorder="1" applyAlignment="1">
      <alignment horizontal="center" vertical="center" wrapText="1"/>
    </xf>
    <xf numFmtId="0" fontId="81" fillId="46" borderId="0" xfId="3" applyFont="1" applyFill="1" applyAlignment="1">
      <alignment horizontal="right" vertical="center"/>
    </xf>
    <xf numFmtId="0" fontId="83" fillId="46" borderId="0" xfId="0" applyFont="1" applyFill="1" applyBorder="1" applyAlignment="1">
      <alignment horizontal="left" vertical="center"/>
    </xf>
    <xf numFmtId="0" fontId="43" fillId="43" borderId="18" xfId="3" applyFont="1" applyFill="1" applyBorder="1" applyAlignment="1">
      <alignment horizontal="center"/>
    </xf>
    <xf numFmtId="0" fontId="43" fillId="43" borderId="19" xfId="3" applyFont="1" applyFill="1" applyBorder="1" applyAlignment="1">
      <alignment horizontal="center"/>
    </xf>
    <xf numFmtId="0" fontId="43" fillId="43" borderId="20" xfId="3" applyFont="1" applyFill="1" applyBorder="1" applyAlignment="1">
      <alignment horizontal="center"/>
    </xf>
    <xf numFmtId="0" fontId="81" fillId="46"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3" fillId="6" borderId="1" xfId="3" applyFont="1" applyFill="1" applyBorder="1" applyAlignment="1">
      <alignment horizontal="center"/>
    </xf>
    <xf numFmtId="0" fontId="43" fillId="6" borderId="18" xfId="3" applyFont="1" applyFill="1" applyBorder="1" applyAlignment="1">
      <alignment horizontal="center"/>
    </xf>
    <xf numFmtId="0" fontId="43" fillId="6" borderId="19" xfId="3" applyFont="1" applyFill="1" applyBorder="1" applyAlignment="1">
      <alignment horizontal="center"/>
    </xf>
    <xf numFmtId="0" fontId="43" fillId="6" borderId="20" xfId="3" applyFont="1" applyFill="1" applyBorder="1" applyAlignment="1">
      <alignment horizontal="center"/>
    </xf>
    <xf numFmtId="0" fontId="81" fillId="46" borderId="0" xfId="11" applyFont="1" applyFill="1" applyAlignment="1">
      <alignment horizontal="right" vertical="center"/>
    </xf>
    <xf numFmtId="0" fontId="79" fillId="48"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81" fillId="46" borderId="0" xfId="2" applyFont="1" applyFill="1" applyAlignment="1">
      <alignment horizontal="left" vertical="center"/>
    </xf>
    <xf numFmtId="0" fontId="43" fillId="4" borderId="18" xfId="2" applyFont="1" applyFill="1" applyBorder="1" applyAlignment="1">
      <alignment horizontal="center" vertical="center"/>
    </xf>
    <xf numFmtId="0" fontId="43" fillId="4" borderId="19" xfId="2" applyFont="1" applyFill="1" applyBorder="1" applyAlignment="1">
      <alignment horizontal="center" vertical="center"/>
    </xf>
    <xf numFmtId="0" fontId="43" fillId="4" borderId="20" xfId="2" applyFont="1" applyFill="1" applyBorder="1" applyAlignment="1">
      <alignment horizontal="center" vertical="center"/>
    </xf>
    <xf numFmtId="0" fontId="30" fillId="6" borderId="6" xfId="2" applyFont="1" applyFill="1" applyBorder="1" applyAlignment="1">
      <alignment horizontal="center" vertical="center"/>
    </xf>
    <xf numFmtId="0" fontId="30" fillId="6" borderId="2" xfId="2" applyFont="1" applyFill="1" applyBorder="1" applyAlignment="1">
      <alignment horizontal="center" vertical="center"/>
    </xf>
    <xf numFmtId="0" fontId="30" fillId="6" borderId="7" xfId="2" applyFont="1" applyFill="1" applyBorder="1" applyAlignment="1">
      <alignment horizontal="center" vertical="center"/>
    </xf>
    <xf numFmtId="0" fontId="43" fillId="4" borderId="1" xfId="2" applyFont="1" applyFill="1" applyBorder="1" applyAlignment="1">
      <alignment horizontal="center" vertical="center"/>
    </xf>
    <xf numFmtId="0" fontId="30" fillId="6" borderId="1" xfId="2" applyFont="1" applyFill="1" applyBorder="1" applyAlignment="1">
      <alignment horizontal="center" vertical="center"/>
    </xf>
    <xf numFmtId="0" fontId="81" fillId="46" borderId="0" xfId="2" applyFont="1" applyFill="1" applyAlignment="1">
      <alignment vertical="center"/>
    </xf>
    <xf numFmtId="14" fontId="81" fillId="46" borderId="0" xfId="2" applyNumberFormat="1" applyFont="1" applyFill="1" applyBorder="1" applyAlignment="1">
      <alignment horizontal="left" vertical="center"/>
    </xf>
    <xf numFmtId="0" fontId="30" fillId="6" borderId="19" xfId="2" applyFont="1" applyFill="1" applyBorder="1" applyAlignment="1">
      <alignment horizontal="center" vertical="center"/>
    </xf>
    <xf numFmtId="0" fontId="30" fillId="6" borderId="20" xfId="2" applyFont="1" applyFill="1" applyBorder="1" applyAlignment="1">
      <alignment horizontal="center" vertical="center"/>
    </xf>
    <xf numFmtId="0" fontId="28" fillId="3" borderId="0" xfId="2" applyFont="1" applyFill="1" applyAlignment="1">
      <alignment horizontal="left" vertical="center"/>
    </xf>
    <xf numFmtId="0" fontId="36" fillId="3" borderId="0" xfId="2" applyFont="1" applyFill="1" applyBorder="1" applyAlignment="1">
      <alignment horizontal="left" vertical="top" wrapText="1"/>
    </xf>
    <xf numFmtId="0" fontId="30" fillId="40" borderId="1" xfId="2" applyFont="1" applyFill="1" applyBorder="1" applyAlignment="1">
      <alignment horizontal="center" vertical="center"/>
    </xf>
    <xf numFmtId="0" fontId="43" fillId="44" borderId="1" xfId="2" applyFont="1" applyFill="1" applyBorder="1" applyAlignment="1">
      <alignment horizontal="center" vertical="center"/>
    </xf>
    <xf numFmtId="0" fontId="30" fillId="3" borderId="0" xfId="2" applyFont="1" applyFill="1" applyBorder="1" applyAlignment="1">
      <alignment horizontal="right"/>
    </xf>
    <xf numFmtId="0" fontId="81" fillId="46" borderId="0" xfId="3" applyFont="1" applyFill="1" applyAlignment="1">
      <alignment horizontal="center" vertical="center"/>
    </xf>
    <xf numFmtId="0" fontId="34" fillId="3" borderId="0" xfId="3" applyFont="1" applyFill="1" applyAlignment="1">
      <alignment horizontal="left" vertical="top" wrapText="1"/>
    </xf>
    <xf numFmtId="0" fontId="30" fillId="44" borderId="18" xfId="3" applyFont="1" applyFill="1" applyBorder="1" applyAlignment="1">
      <alignment horizontal="center" vertical="center" wrapText="1"/>
    </xf>
    <xf numFmtId="0" fontId="30" fillId="44" borderId="20" xfId="3" applyFont="1" applyFill="1" applyBorder="1" applyAlignment="1">
      <alignment horizontal="center" vertical="center" wrapText="1"/>
    </xf>
    <xf numFmtId="0" fontId="40" fillId="3" borderId="3" xfId="3" applyFont="1" applyFill="1" applyBorder="1" applyAlignment="1">
      <alignment horizontal="center" vertical="center" wrapText="1"/>
    </xf>
    <xf numFmtId="0" fontId="40" fillId="0" borderId="3" xfId="3" applyFont="1" applyFill="1" applyBorder="1" applyAlignment="1">
      <alignment horizontal="center" vertical="center" wrapText="1"/>
    </xf>
    <xf numFmtId="0" fontId="27" fillId="3" borderId="1" xfId="3" applyFont="1" applyFill="1" applyBorder="1" applyAlignment="1">
      <alignment horizontal="center" wrapText="1"/>
    </xf>
    <xf numFmtId="0" fontId="30" fillId="5" borderId="1" xfId="3" applyFont="1" applyFill="1" applyBorder="1" applyAlignment="1">
      <alignment horizontal="center" wrapText="1"/>
    </xf>
    <xf numFmtId="0" fontId="30" fillId="5" borderId="1" xfId="3" applyFont="1" applyFill="1" applyBorder="1" applyAlignment="1">
      <alignment horizontal="center"/>
    </xf>
    <xf numFmtId="164" fontId="27" fillId="3" borderId="1" xfId="3" applyNumberFormat="1" applyFont="1" applyFill="1" applyBorder="1" applyAlignment="1">
      <alignment horizontal="center"/>
    </xf>
    <xf numFmtId="0" fontId="34" fillId="0" borderId="1" xfId="0" applyNumberFormat="1" applyFont="1" applyBorder="1" applyAlignment="1">
      <alignment horizontal="left" vertical="center"/>
    </xf>
    <xf numFmtId="0" fontId="34" fillId="2" borderId="1" xfId="0" applyFont="1" applyFill="1" applyBorder="1" applyAlignment="1">
      <alignment horizontal="left" vertical="center" wrapText="1"/>
    </xf>
    <xf numFmtId="0" fontId="34" fillId="2" borderId="1" xfId="0" applyFont="1" applyFill="1" applyBorder="1" applyAlignment="1">
      <alignment horizontal="left" vertical="center"/>
    </xf>
    <xf numFmtId="0" fontId="34" fillId="0" borderId="1" xfId="0" applyNumberFormat="1" applyFont="1" applyBorder="1" applyAlignment="1">
      <alignment horizontal="left" vertical="center" wrapText="1"/>
    </xf>
    <xf numFmtId="0" fontId="34" fillId="0" borderId="6" xfId="0" applyNumberFormat="1" applyFont="1" applyBorder="1" applyAlignment="1">
      <alignment horizontal="left" vertical="center" wrapText="1"/>
    </xf>
    <xf numFmtId="0" fontId="34" fillId="0" borderId="7" xfId="0" applyNumberFormat="1" applyFont="1" applyBorder="1" applyAlignment="1">
      <alignment horizontal="left" vertical="center" wrapText="1"/>
    </xf>
    <xf numFmtId="0" fontId="34" fillId="0" borderId="5" xfId="0" applyNumberFormat="1" applyFont="1" applyBorder="1" applyAlignment="1">
      <alignment horizontal="left" vertical="center" wrapText="1"/>
    </xf>
    <xf numFmtId="0" fontId="34" fillId="0" borderId="4" xfId="0" applyNumberFormat="1" applyFont="1" applyBorder="1" applyAlignment="1">
      <alignment horizontal="left" vertical="center" wrapText="1"/>
    </xf>
  </cellXfs>
  <cellStyles count="59812">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2 4" xfId="59696" xr:uid="{144EFEC8-FAAE-4AE9-9802-64D4D38DD2C8}"/>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2 7" xfId="53713" xr:uid="{A7C19AA2-2005-4160-9A02-0B5C44A9C32B}"/>
    <cellStyle name="20% - Accent1 10 3" xfId="14889" xr:uid="{4324B390-6257-48D8-85D5-0F12DBE8D98C}"/>
    <cellStyle name="20% - Accent1 10 3 2" xfId="32816" xr:uid="{33BEBBC9-0DE8-438F-929B-D341478A3161}"/>
    <cellStyle name="20% - Accent1 10 3 3" xfId="44761" xr:uid="{16B623B3-8FDA-47BE-B54C-8A412900E92C}"/>
    <cellStyle name="20% - Accent1 10 3 4" xfId="56726" xr:uid="{0B6B1511-7D47-42CA-920F-90C8FCCB15AE}"/>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0 8" xfId="50743" xr:uid="{717242FD-3AD7-482A-9FC6-3AD5EBF46836}"/>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2 4" xfId="59729" xr:uid="{B8A4F2D2-106A-4EFB-8E54-DB6624B5ADBB}"/>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2 7" xfId="53746" xr:uid="{65D7E546-D260-47D7-A5F2-886E5BA72C81}"/>
    <cellStyle name="20% - Accent1 11 3" xfId="14922" xr:uid="{57EA8A55-01B6-4DBA-A1FC-F20894F30AFD}"/>
    <cellStyle name="20% - Accent1 11 3 2" xfId="32849" xr:uid="{2DF8F4F3-4ECB-4D6A-841B-8CDCA98F5C96}"/>
    <cellStyle name="20% - Accent1 11 3 3" xfId="44794" xr:uid="{31720260-CA6A-4702-A348-73717BADAE51}"/>
    <cellStyle name="20% - Accent1 11 3 4" xfId="56759" xr:uid="{AF13BC53-4794-4CCC-8721-278F67F3F2EC}"/>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1 8" xfId="50776" xr:uid="{6E700D24-6CAA-4D15-A4FD-92B771212A03}"/>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2 4" xfId="59750" xr:uid="{7819AFE6-9730-442F-AE01-2B6A2713FA98}"/>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2 7" xfId="53767" xr:uid="{84D17999-85C3-4EB1-A673-A31BA939B2BA}"/>
    <cellStyle name="20% - Accent1 12 3" xfId="14943" xr:uid="{6E2B09C5-0D44-4CE9-8175-264D9834B2BC}"/>
    <cellStyle name="20% - Accent1 12 3 2" xfId="32870" xr:uid="{403464BE-1316-4D1A-A83A-01CE892B505F}"/>
    <cellStyle name="20% - Accent1 12 3 3" xfId="44815" xr:uid="{8D58BE56-3803-4109-96D1-AC947CCBA0E7}"/>
    <cellStyle name="20% - Accent1 12 3 4" xfId="56780" xr:uid="{88C99432-77CF-440E-8D9B-9D9444D776C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2 8" xfId="50797" xr:uid="{21027ADD-DFC4-42B6-AAF5-C0910299DB5D}"/>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2 4" xfId="56807" xr:uid="{197E181F-B6A8-472C-8B65-95E75336E003}"/>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3 7" xfId="50824" xr:uid="{E82DD681-8793-4BDF-8148-8D67BD851EE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2 4" xfId="59773" xr:uid="{238E5BE9-7621-44A9-85D2-74856C9FAB04}"/>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4 7" xfId="53790" xr:uid="{EF41ACDE-9849-4BE5-B13A-E55D902E0353}"/>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5 5" xfId="53811" xr:uid="{AF7B1BE1-DEB7-41B4-8D9C-A7185D7EC1A7}"/>
    <cellStyle name="20% - Accent1 16" xfId="11997" xr:uid="{FE1C9F45-1AF0-4187-B04C-479028430F0A}"/>
    <cellStyle name="20% - Accent1 16 2" xfId="29924" xr:uid="{4AA30A03-7E61-4522-81CA-E0B54187570D}"/>
    <cellStyle name="20% - Accent1 16 3" xfId="41869" xr:uid="{A0B1C4C2-6521-4C22-AE44-3BA72D2B01D2}"/>
    <cellStyle name="20% - Accent1 16 4" xfId="53834" xr:uid="{ECD5AB23-2C34-4AAB-A099-79FF60AA4EF1}"/>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14" xfId="47886" xr:uid="{F5E29C9D-B856-47B7-ADF8-DF65CFFC22FB}"/>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13" xfId="47944" xr:uid="{591B63F9-80E0-42FF-8D3F-A537BE3CC9A1}"/>
    <cellStyle name="20% - Accent1 2 2 2" xfId="243" xr:uid="{00000000-0005-0000-0000-000043000000}"/>
    <cellStyle name="20% - Accent1 2 2 2 10" xfId="36095" xr:uid="{E6255061-7271-4DA5-B794-F9D9F9AFD33B}"/>
    <cellStyle name="20% - Accent1 2 2 2 11" xfId="48060" xr:uid="{2F570205-53CE-461B-99AB-5B9627A57069}"/>
    <cellStyle name="20% - Accent1 2 2 2 2" xfId="591" xr:uid="{00000000-0005-0000-0000-000043000000}"/>
    <cellStyle name="20% - Accent1 2 2 2 2 10" xfId="48408" xr:uid="{6B243D79-992E-466E-8B8A-6A7919701F09}"/>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2 4" xfId="59527" xr:uid="{9446BD0A-D88E-41B1-A025-AB5D715317E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2 7" xfId="53544" xr:uid="{9FD138F2-1452-452C-8BD9-E4326F874687}"/>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3 4" xfId="56557" xr:uid="{936027AC-9625-49B4-BE4D-EDA6BF3D8772}"/>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2 8" xfId="50574" xr:uid="{1CAE99DA-DF20-4431-A3B9-C4DE5BEC1560}"/>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2 4" xfId="58083" xr:uid="{EFAE1FB6-6FDA-4F78-BB4F-6EB40FBDA96B}"/>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3 7" xfId="52100" xr:uid="{D9A62549-91C5-44EA-AF1C-D1E7147DF000}"/>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4 4" xfId="55113" xr:uid="{AB911C09-9D4A-471A-9380-59A885DCF36E}"/>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2 9" xfId="49130" xr:uid="{199C1EBA-24D0-440F-957D-0BEA22144DB8}"/>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2 4" xfId="58805" xr:uid="{0111E69B-38DA-406A-848A-326BCCA6C09E}"/>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2 7" xfId="52822" xr:uid="{C39532B4-3A26-4082-BF9C-1B5726D49CDB}"/>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3 4" xfId="55835" xr:uid="{0B2E554D-A5E4-4C83-AC97-A0E5879BFE77}"/>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3 8" xfId="49852" xr:uid="{2158DD23-FC12-489F-9239-D5A12C26046D}"/>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2 4" xfId="57361" xr:uid="{17629FA5-D552-413F-B54B-8751E28A7899}"/>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4 7" xfId="51378" xr:uid="{DB0E4B97-F826-46EB-ADD9-9D0D585FEBFC}"/>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5 4" xfId="54391" xr:uid="{4F7EC0BA-9AA8-4A73-863F-AD1474032991}"/>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2 4" xfId="59179" xr:uid="{1BCB11D9-92B2-46C6-B5AB-E8F86E77DFA1}"/>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2 7" xfId="53196" xr:uid="{6778AA68-BBFA-4050-BCCF-D05BF945FAB6}"/>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3 4" xfId="56209" xr:uid="{BCAE8173-62DC-4D8B-92EA-8DCDD60E3358}"/>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2 8" xfId="50226" xr:uid="{4E4C7455-69D1-4CB0-B2F1-252B20ABEFAF}"/>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2 4" xfId="57735" xr:uid="{DECE73CC-9BD4-4C06-BC10-6A1415D25274}"/>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3 7" xfId="51752" xr:uid="{AFEEE98F-A396-4729-A6C7-5C7D1E9B84CC}"/>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4 4" xfId="54765" xr:uid="{6FEEFEEF-E3D7-45ED-A210-32464A11C0F5}"/>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3 9" xfId="48782" xr:uid="{E1E0C0F0-F201-43DA-8A16-5A37484559C1}"/>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2 4" xfId="58457" xr:uid="{277BCB35-4015-42FE-AA37-DF9E767D39FD}"/>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2 7" xfId="52474" xr:uid="{D9BC98FF-2859-4622-9C83-62131B99188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3 4" xfId="55487" xr:uid="{49F1153F-62E2-4B88-951F-39A42966942E}"/>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4 8" xfId="49504" xr:uid="{6D4CC5C6-C3DC-4B07-A3C7-70F1C1DC08C0}"/>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2 4" xfId="57013" xr:uid="{B06C3402-CC4D-44B2-97D0-059FCD605F5F}"/>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5 7" xfId="51030" xr:uid="{05F18306-A370-4B0D-9FE0-6A1A50E382DD}"/>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6 4" xfId="54043" xr:uid="{93966842-83D5-40A2-BCCB-AF681954B533}"/>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11" xfId="48176" xr:uid="{2E0AF2F5-0E68-464F-850D-74D89A80D328}"/>
    <cellStyle name="20% - Accent1 2 2 3 2" xfId="707" xr:uid="{00000000-0005-0000-0000-000043000000}"/>
    <cellStyle name="20% - Accent1 2 2 3 2 10" xfId="48524" xr:uid="{274A60A0-5C28-4509-A46D-D13D709494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2 4" xfId="59643" xr:uid="{B1ADD1E9-5AD4-4CD8-87E0-D8013617134D}"/>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2 7" xfId="53660" xr:uid="{2CCF4658-250C-44E4-AA7C-44AD2E1EE26F}"/>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3 4" xfId="56673" xr:uid="{32C9EE08-37B0-4A5D-AD8C-71E1BA1D7DB2}"/>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2 8" xfId="50690" xr:uid="{644686ED-2BC3-4995-8770-4C1CAA5F1128}"/>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2 4" xfId="58199" xr:uid="{12F61EF4-8CC6-4C0A-91BC-D6E0A8CB1821}"/>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3 7" xfId="52216" xr:uid="{2422158C-7DD0-4F54-8128-C4A37A1A6ACE}"/>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4 4" xfId="55229" xr:uid="{0871A573-D867-4A56-934C-B1843FA96D1F}"/>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2 9" xfId="49246" xr:uid="{697793C0-1171-4E17-97D8-E94FA3567DC2}"/>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2 4" xfId="58921" xr:uid="{76B04699-E068-4E1C-B308-4FE755198901}"/>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2 7" xfId="52938" xr:uid="{2DA465E6-D346-46DE-97F3-839137F9269B}"/>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3 4" xfId="55951" xr:uid="{6F1730FB-E281-47C2-8059-451BAF2303A0}"/>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3 8" xfId="49968" xr:uid="{1AADC54F-16AF-4789-8DCB-04404AE7801B}"/>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2 4" xfId="57477" xr:uid="{F8EF8811-19F5-4436-ACFC-14AD62026CD9}"/>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4 7" xfId="51494" xr:uid="{71431F17-EACD-477B-9DB2-FB66ED415ACD}"/>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5 4" xfId="54507" xr:uid="{BCE5DBE0-DD10-4CE9-BFB5-AC2D0AFC58D7}"/>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2 4" xfId="59295" xr:uid="{319EECF6-2DEB-440A-881B-8F64932D7D88}"/>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2 7" xfId="53312" xr:uid="{B8DA3AE0-94F8-4C48-B2E0-E744A40F1DAF}"/>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3 4" xfId="56325" xr:uid="{31F459CE-87F5-4B40-A6DA-B00463905FB9}"/>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2 8" xfId="50342" xr:uid="{DADA4EF5-2C71-4F79-8BC7-4A062BB7BF82}"/>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2 4" xfId="57851" xr:uid="{D405DAC1-5D86-4F83-AF27-ED69172FB825}"/>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3 7" xfId="51868" xr:uid="{CB173039-89C7-4174-B7D8-641B639E9E06}"/>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4 4" xfId="54881" xr:uid="{AAA5CE22-950B-4DF7-AAA1-C3EC6A94705D}"/>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3 9" xfId="48898" xr:uid="{C995BE95-2018-4F44-AD76-D5F6B5EE520F}"/>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2 4" xfId="58573" xr:uid="{D949C974-9157-4003-8127-0BD5D342EC50}"/>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2 7" xfId="52590" xr:uid="{DF94513B-0203-4A9A-B13F-8957F266AD1B}"/>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3 4" xfId="55603" xr:uid="{2C2AD2C4-40E5-4E5D-9B55-E180FB48CA90}"/>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4 8" xfId="49620" xr:uid="{AC86F8FD-FFEE-41D0-8B52-7CFDF19A6B17}"/>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2 4" xfId="57129" xr:uid="{AFEFFF42-B609-4B3D-A8B9-9EA6FCA99AF5}"/>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5 7" xfId="51146" xr:uid="{B5117522-E096-4B9A-A148-6F2380D53647}"/>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6 4" xfId="54159" xr:uid="{67C54ACA-8577-450C-BEF0-B3797119BE9C}"/>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10" xfId="48292" xr:uid="{22A67AFE-6B28-49A9-B99F-D229F999482C}"/>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2 4" xfId="59411" xr:uid="{A64A08C4-CB80-4EA0-A233-7B4F6BFBFE36}"/>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2 7" xfId="53428" xr:uid="{CCB345B7-C2D2-4680-94DD-5E527AB108C9}"/>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3 4" xfId="56441" xr:uid="{C51ECFF5-92FB-4D29-8304-D83291D436D2}"/>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2 8" xfId="50458" xr:uid="{5F66B4CE-B39A-4F73-ABF5-831A75362579}"/>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2 4" xfId="57967" xr:uid="{B030DC21-E25F-4391-B727-EAFC8AC7A3B5}"/>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3 7" xfId="51984" xr:uid="{EBA87BCB-D5E2-4ADB-A4F1-CD33CB5E5B06}"/>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4 4" xfId="54997" xr:uid="{70E8D7AC-DF3B-4E68-8C6A-136C7D0148B9}"/>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2 9" xfId="49014" xr:uid="{3722EF4C-8351-4292-9B91-0A07364EC8C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2 4" xfId="58689" xr:uid="{3D3529CF-FCA9-41FB-8609-D2E613A21BE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2 7" xfId="52706" xr:uid="{31220541-184B-4194-B0B3-E250AB62197B}"/>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3 4" xfId="55719" xr:uid="{40C30C09-3A96-4A25-A75E-110BB1B66225}"/>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3 8" xfId="49736" xr:uid="{DD425801-09CE-4949-9D3D-1F74D19E95D5}"/>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2 4" xfId="57245" xr:uid="{594074F8-45EF-43FC-8761-300096E33445}"/>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4 7" xfId="51262" xr:uid="{3AE6EB8A-1524-4F9F-B191-871D6587D8EB}"/>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5 4" xfId="54275" xr:uid="{1D9FD524-3C68-4675-AAF9-E12F1F8DA796}"/>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2 4" xfId="59063" xr:uid="{E68D97C4-CB53-4437-9C5D-D8D124C70059}"/>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2 7" xfId="53080" xr:uid="{8DF00C0C-F3A0-4251-95C1-A464479E344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3 4" xfId="56093" xr:uid="{5EEBC2CD-5389-4C70-8C72-4BB50F565CCD}"/>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2 8" xfId="50110" xr:uid="{70CE6ABB-18E0-4F09-B711-C5BCBAB95A49}"/>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2 4" xfId="57619" xr:uid="{7E4E90BF-F29F-4D7F-8A05-194244EE51C2}"/>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3 7" xfId="51636" xr:uid="{3BF25DB0-7520-431B-A991-4439BE46772D}"/>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4 4" xfId="54649" xr:uid="{48D66D9D-BC38-46D6-A2C2-F055BBDCB781}"/>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5 9" xfId="48666" xr:uid="{DFCF98F8-9AA7-4A96-88C6-C60FEF121C70}"/>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2 4" xfId="58341" xr:uid="{BAC2E751-6903-4F40-A0B8-EC32CA102ACC}"/>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2 7" xfId="52358" xr:uid="{ED68B97B-BCBB-4B96-AF97-7ABC6F57F0BB}"/>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3 4" xfId="55371" xr:uid="{792875ED-400F-4F53-8DB1-FCAE63984095}"/>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6 8" xfId="49388" xr:uid="{DF326A74-53F5-412D-B898-601FDEAB9365}"/>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2 4" xfId="56897" xr:uid="{268E767B-063E-4E13-9173-46E8595D9F12}"/>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7 7" xfId="50914" xr:uid="{FD4590B5-9FB6-4E50-B896-EEA29030663E}"/>
    <cellStyle name="20% - Accent1 2 2 8" xfId="12090" xr:uid="{2027158C-4403-4DF7-AC05-C8037AC69733}"/>
    <cellStyle name="20% - Accent1 2 2 8 2" xfId="30017" xr:uid="{8D68B661-1C9F-4E0D-9834-F2CCC24EAC69}"/>
    <cellStyle name="20% - Accent1 2 2 8 3" xfId="41962" xr:uid="{E7B79622-E67B-451D-BFB2-07879FEDE937}"/>
    <cellStyle name="20% - Accent1 2 2 8 4" xfId="53927" xr:uid="{40DE2F7F-A3F3-4206-A3B3-A46350853BC6}"/>
    <cellStyle name="20% - Accent1 2 2 9" xfId="18049" xr:uid="{74FF1481-4F3F-4DB0-ACEE-FF45BCFA75A9}"/>
    <cellStyle name="20% - Accent1 2 3" xfId="185" xr:uid="{00000000-0005-0000-0000-000043000000}"/>
    <cellStyle name="20% - Accent1 2 3 10" xfId="36037" xr:uid="{E70D7CF6-5454-43F7-B7CC-8954A32C0D64}"/>
    <cellStyle name="20% - Accent1 2 3 11" xfId="48002" xr:uid="{DC7E4031-5016-4FA0-B398-240ED9B90A5B}"/>
    <cellStyle name="20% - Accent1 2 3 2" xfId="533" xr:uid="{00000000-0005-0000-0000-000043000000}"/>
    <cellStyle name="20% - Accent1 2 3 2 10" xfId="48350" xr:uid="{9621E817-8ACE-420B-93E9-05E48760E68F}"/>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2 4" xfId="59469" xr:uid="{DFE866EE-08C3-4421-A844-1D35A018372B}"/>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2 7" xfId="53486" xr:uid="{8FC40959-E67C-4612-8F4F-A0EC63CDBE3A}"/>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3 4" xfId="56499" xr:uid="{B0F60580-0262-44A5-A637-2B7D4C645577}"/>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2 8" xfId="50516" xr:uid="{56902E73-43BB-4D0F-A713-7355EF4F6B1A}"/>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2 4" xfId="58025" xr:uid="{4AA113F1-C904-4F85-90EF-C84359528762}"/>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3 7" xfId="52042" xr:uid="{ABFDA18C-6278-451D-ACA1-4CECA330138C}"/>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4 4" xfId="55055" xr:uid="{7F650844-3E47-4B06-9026-056CDEE5041F}"/>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2 9" xfId="49072" xr:uid="{4D6F483D-B3E3-4296-B67A-08FEBD1D6452}"/>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2 4" xfId="58747" xr:uid="{E7F90D1C-9F89-4A45-9256-C42EE9914078}"/>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2 7" xfId="52764" xr:uid="{F1A7AF7B-EECB-4270-9160-438C9CE02BAC}"/>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3 4" xfId="55777" xr:uid="{471D729E-FDA4-498F-A2E7-DB24C747FBA6}"/>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3 8" xfId="49794" xr:uid="{20D308B8-FE93-4FDA-8679-6DD7731DD79F}"/>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2 4" xfId="57303" xr:uid="{B9EA4EBE-AF52-4449-AEA9-5FACBB31CB5E}"/>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4 7" xfId="51320" xr:uid="{549EBDBD-779D-4147-8F48-F905BC316CB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5 4" xfId="54333" xr:uid="{A27F384B-EAA0-4F87-BF55-E1E700BA8329}"/>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2 4" xfId="59121" xr:uid="{21B3AA3B-E6E1-4A55-92E1-585720041CC0}"/>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2 7" xfId="53138" xr:uid="{F7651E9F-8E0D-4282-8920-D0024FB8F977}"/>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3 4" xfId="56151" xr:uid="{A0238C2B-5D44-4631-925D-1BB55D17A670}"/>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2 8" xfId="50168" xr:uid="{39973B3A-B0FB-4D98-81F1-953691C9EEAD}"/>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2 4" xfId="57677" xr:uid="{E8448B07-7905-4004-9906-8FCD1C325B66}"/>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3 7" xfId="51694" xr:uid="{5538115E-18E8-4D51-AF94-3ED016F1EA19}"/>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4 4" xfId="54707" xr:uid="{075852E8-FFFA-4D7E-BBF3-BC2D3D03CECB}"/>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3 9" xfId="48724" xr:uid="{3D07F694-D232-4248-8724-CFF80C255D48}"/>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2 4" xfId="58399" xr:uid="{E18C2CB5-4CC6-4128-B9D6-60F893B4F171}"/>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2 7" xfId="52416" xr:uid="{DD16CF83-F74C-45C0-A639-105681CC3BF1}"/>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3 4" xfId="55429" xr:uid="{B40B6E3C-F1CD-42B5-8D11-582F96347437}"/>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4 8" xfId="49446" xr:uid="{5E29FE9F-BB2F-468E-8B50-2BB58D47D312}"/>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2 4" xfId="56955" xr:uid="{11273F41-8AEF-4BE3-AC57-35B17D5A5459}"/>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5 7" xfId="50972" xr:uid="{1641AFFA-547C-48EA-B9D8-89314B527053}"/>
    <cellStyle name="20% - Accent1 2 3 6" xfId="12148" xr:uid="{48154F7A-593A-4A0E-B4E0-0F7F785964D1}"/>
    <cellStyle name="20% - Accent1 2 3 6 2" xfId="30075" xr:uid="{FACB3E62-1F2F-4BF0-870E-A5DC5C99022F}"/>
    <cellStyle name="20% - Accent1 2 3 6 3" xfId="42020" xr:uid="{126227ED-C169-4E9D-99F0-0AE60EBC7007}"/>
    <cellStyle name="20% - Accent1 2 3 6 4" xfId="53985" xr:uid="{90C49221-D0BE-4E2C-B3BA-D6986F34AE88}"/>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11" xfId="48118" xr:uid="{78AEAAD2-642B-4643-80B8-306208AF4763}"/>
    <cellStyle name="20% - Accent1 2 4 2" xfId="649" xr:uid="{00000000-0005-0000-0000-000043000000}"/>
    <cellStyle name="20% - Accent1 2 4 2 10" xfId="48466" xr:uid="{F67399DE-D9E2-48E3-988C-AA5762024355}"/>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2 4" xfId="59585" xr:uid="{BE11DED1-8478-48D4-B78F-9535B583DDE2}"/>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2 7" xfId="53602" xr:uid="{94AE30CA-65D9-463D-8B6E-5C87E2BB7A99}"/>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3 4" xfId="56615" xr:uid="{28FB4B2D-411C-4930-8BF1-45CC3B08EEEC}"/>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2 8" xfId="50632" xr:uid="{01CFA5DF-874F-467F-8B2B-442126218AE3}"/>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2 4" xfId="58141" xr:uid="{6D7C593D-ED6F-42C3-BE28-05EACDFE7E01}"/>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3 7" xfId="52158" xr:uid="{82349FA0-3A0D-4072-83A0-7FF14542A4D3}"/>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4 4" xfId="55171" xr:uid="{35A2D2D4-E0AD-4E82-8735-5FB4FC97ADFB}"/>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2 9" xfId="49188" xr:uid="{B8329F71-C99E-4913-93F3-590EB9B43CAA}"/>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2 4" xfId="58863" xr:uid="{07754C67-6291-4D7B-A0A0-1132BDFCE431}"/>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2 7" xfId="52880" xr:uid="{F926B786-986C-4548-ADB6-52DED8C261DA}"/>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3 4" xfId="55893" xr:uid="{F3DA6B8F-E22E-47BB-91B0-655ED24807B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3 8" xfId="49910" xr:uid="{3C0D3FB1-FE5F-43C8-AC01-2145787A3F44}"/>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2 4" xfId="57419" xr:uid="{1AC03CD5-D0A9-486D-9DB8-26BA6621592A}"/>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4 7" xfId="51436" xr:uid="{D2B44C67-6A8E-41C4-B27B-0A12E6057F39}"/>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5 4" xfId="54449" xr:uid="{8D423263-1A87-4197-A40F-9A576FDEC1F3}"/>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2 4" xfId="59237" xr:uid="{1F74F303-334A-4458-9BE5-AB4C1DC8F5EA}"/>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2 7" xfId="53254" xr:uid="{E3590D60-9890-4465-B05A-E03C47E14CAC}"/>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3 4" xfId="56267" xr:uid="{33A7FD76-2BE8-4B7F-92C4-6786E55502A8}"/>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2 8" xfId="50284" xr:uid="{9D874BA6-D281-4A2D-BA25-BEB6FC00676E}"/>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2 4" xfId="57793" xr:uid="{87761BA8-3FC3-4E47-B43A-E019BD9D649E}"/>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3 7" xfId="51810" xr:uid="{B625DE88-D176-450F-90AE-14611FCBBA9E}"/>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4 4" xfId="54823" xr:uid="{D8F4CCF1-1369-4CD4-9747-94311C124E91}"/>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3 9" xfId="48840" xr:uid="{C0C25502-F0FD-4686-B3D2-6A5643464392}"/>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2 4" xfId="58515" xr:uid="{ED8C26E7-109F-4D43-96A9-7B1BB458902E}"/>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2 7" xfId="52532" xr:uid="{101C1972-F090-4FE8-9229-224072766AB4}"/>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3 4" xfId="55545" xr:uid="{50EEA644-D70F-470D-9D20-426536536571}"/>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4 8" xfId="49562" xr:uid="{251652DA-CF16-462A-999A-6991D7F46518}"/>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2 4" xfId="57071" xr:uid="{3C3B2DDB-E1AA-4544-BED7-5BDF3249D30D}"/>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5 7" xfId="51088" xr:uid="{B63FAFED-6FF0-44C8-A538-84DED190A9DD}"/>
    <cellStyle name="20% - Accent1 2 4 6" xfId="12264" xr:uid="{40A64D93-8BA2-4787-85BB-0142C49AA911}"/>
    <cellStyle name="20% - Accent1 2 4 6 2" xfId="30191" xr:uid="{AD034541-1AEC-4071-9D1A-B11093CB7136}"/>
    <cellStyle name="20% - Accent1 2 4 6 3" xfId="42136" xr:uid="{5975F0B1-36CF-4E38-95F1-3F1161BDA090}"/>
    <cellStyle name="20% - Accent1 2 4 6 4" xfId="54101" xr:uid="{0A0C076C-1396-478C-B823-90D1B15A2141}"/>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10" xfId="48234" xr:uid="{3820CA09-9996-4247-B323-0E52BEA4BD7E}"/>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2 4" xfId="59353" xr:uid="{B324DFA9-E744-4344-9D0B-A80A516E6505}"/>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2 7" xfId="53370" xr:uid="{DC147815-BF51-4F7A-8FAF-6AF2D304F988}"/>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3 4" xfId="56383" xr:uid="{1AAB180F-0E1C-4F4D-846B-6AAE72DD8780}"/>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2 8" xfId="50400" xr:uid="{FD05DA2B-CFFF-47B7-BBC8-EA206271B027}"/>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2 4" xfId="57909" xr:uid="{9E1A83E2-D79C-42C1-B9A9-F965B2BC4A19}"/>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3 7" xfId="51926" xr:uid="{72F54859-C5ED-442A-96CD-F893ABC7C34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4 4" xfId="54939" xr:uid="{D235944D-1E7F-4AAD-A710-D4C9522F7BEF}"/>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2 9" xfId="48956" xr:uid="{A093CA29-81FD-45C9-BAB0-75F1BAE8F099}"/>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2 4" xfId="58631" xr:uid="{1927D4CF-BBA3-435F-A75A-1D78285033D5}"/>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2 7" xfId="52648" xr:uid="{B94689E5-B1AA-48CF-A989-C46F053F49DF}"/>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3 4" xfId="55661" xr:uid="{475393F2-092C-44B6-8676-0EE7C330181A}"/>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3 8" xfId="49678" xr:uid="{35768E5E-F9DC-44DC-B477-2AA0E59E456B}"/>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2 4" xfId="57187" xr:uid="{A2CC9485-A813-4D7F-B57C-620D538A2E53}"/>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4 7" xfId="51204" xr:uid="{38BCB350-B9EA-46C9-8862-CFE965FF338C}"/>
    <cellStyle name="20% - Accent1 2 5 5" xfId="12380" xr:uid="{E79D705B-FD88-4F84-9F90-954F873827E9}"/>
    <cellStyle name="20% - Accent1 2 5 5 2" xfId="30307" xr:uid="{EEA2A44E-1617-472B-A3CB-530D44B019ED}"/>
    <cellStyle name="20% - Accent1 2 5 5 3" xfId="42252" xr:uid="{0EE0EB91-641F-46DF-B91D-EB2BBD0FC286}"/>
    <cellStyle name="20% - Accent1 2 5 5 4" xfId="54217" xr:uid="{E86DCD84-1640-43D2-BC3D-05E3227E5D90}"/>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2 4" xfId="59005" xr:uid="{45986463-4B0A-4BA9-A88E-378B1D118B80}"/>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2 7" xfId="53022" xr:uid="{59FB467D-F14A-46CD-9732-8532A67F215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3 4" xfId="56035" xr:uid="{64E202A1-8D65-489F-8BE6-FFEE764148D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2 8" xfId="50052" xr:uid="{98A5CFA8-9535-44BB-9494-81E8B667C8A3}"/>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2 4" xfId="57561" xr:uid="{27DEECB2-90AD-420B-9877-8FFDD6C0947C}"/>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3 7" xfId="51578" xr:uid="{45B51B58-7064-4C19-96EB-67B29582D819}"/>
    <cellStyle name="20% - Accent1 2 6 4" xfId="12754" xr:uid="{95351C7D-FB70-420C-95D9-53FCEB3E87C1}"/>
    <cellStyle name="20% - Accent1 2 6 4 2" xfId="30681" xr:uid="{159CF83C-588D-434B-8A9C-29CC0F6187FC}"/>
    <cellStyle name="20% - Accent1 2 6 4 3" xfId="42626" xr:uid="{CA286FE7-6156-4F52-A33C-8DC1EE69F107}"/>
    <cellStyle name="20% - Accent1 2 6 4 4" xfId="54591" xr:uid="{597C8826-D78B-4CFB-89E7-0B4C09D4A832}"/>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6 9" xfId="48608" xr:uid="{9ECF962A-2E82-4299-9A41-38653638547F}"/>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2 4" xfId="58283" xr:uid="{DDEC23DD-5921-4C00-A66D-F44271AC6FE5}"/>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2 7" xfId="52300" xr:uid="{6848C351-FD42-4CC3-B17C-26AC32D59D07}"/>
    <cellStyle name="20% - Accent1 2 7 3" xfId="13476" xr:uid="{DED23FE9-858A-449B-9B38-AD249D6A2461}"/>
    <cellStyle name="20% - Accent1 2 7 3 2" xfId="31403" xr:uid="{EB6DBE65-9EE7-40FC-8B3B-787A2C879494}"/>
    <cellStyle name="20% - Accent1 2 7 3 3" xfId="43348" xr:uid="{6C7BEBDC-53C0-4810-BDEA-37CC29C1612F}"/>
    <cellStyle name="20% - Accent1 2 7 3 4" xfId="55313" xr:uid="{3F7D3717-3EC3-4AA8-BF02-9A893BCEEABB}"/>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7 8" xfId="49330" xr:uid="{63D5343F-AB75-47DD-AF4A-74ACE82DCF4D}"/>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2 4" xfId="56839" xr:uid="{6148BC58-2E88-4136-8504-A8458F3BD20F}"/>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8 7" xfId="50856" xr:uid="{2E5D5406-34E9-4C45-89C0-ED4C4A5B1A39}"/>
    <cellStyle name="20% - Accent1 2 9" xfId="12032" xr:uid="{AC4E53FF-3B81-42BF-8FD8-D80FC64B7C06}"/>
    <cellStyle name="20% - Accent1 2 9 2" xfId="29959" xr:uid="{B28A0C84-4ED3-4C2E-BDCF-A4FA13C0D2A5}"/>
    <cellStyle name="20% - Accent1 2 9 3" xfId="41904" xr:uid="{35FDBCA0-6FB3-49A5-A385-DB432B2F2303}"/>
    <cellStyle name="20% - Accent1 2 9 4" xfId="53869" xr:uid="{BEB16FA8-9277-4274-8835-D2BB830EE969}"/>
    <cellStyle name="20% - Accent1 20" xfId="23936" xr:uid="{FBBBEB72-3A85-4F8E-A932-284CF97EB9FD}"/>
    <cellStyle name="20% - Accent1 21" xfId="35884" xr:uid="{99A787D3-1D49-4903-B063-3DEBBE49C323}"/>
    <cellStyle name="20% - Accent1 22" xfId="47828" xr:uid="{5598BCE9-FDC8-4C48-87A5-FA2814D5C829}"/>
    <cellStyle name="20% - Accent1 23" xfId="47849" xr:uid="{31EE4951-667B-4300-9FF8-BE0B1A9831BD}"/>
    <cellStyle name="20% - Accent1 24" xfId="59794" xr:uid="{5B91144F-4063-4CBC-B146-8F52C452F391}"/>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13" xfId="47913" xr:uid="{4C85A330-1E19-40E3-BBD3-377BF940F76B}"/>
    <cellStyle name="20% - Accent1 3 2" xfId="212" xr:uid="{00000000-0005-0000-0000-00005E000000}"/>
    <cellStyle name="20% - Accent1 3 2 10" xfId="36064" xr:uid="{38553B86-BD3C-4203-9F59-243AAAE087F7}"/>
    <cellStyle name="20% - Accent1 3 2 11" xfId="48029" xr:uid="{78BA676A-8FF0-4286-944B-C09707E0EBC2}"/>
    <cellStyle name="20% - Accent1 3 2 2" xfId="560" xr:uid="{00000000-0005-0000-0000-00005E000000}"/>
    <cellStyle name="20% - Accent1 3 2 2 10" xfId="48377" xr:uid="{1D08F513-118A-41D9-9870-92126C7FC552}"/>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2 4" xfId="59496" xr:uid="{92A9A246-1050-47E1-B555-2E4FAE401601}"/>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2 7" xfId="53513" xr:uid="{50E0735F-AB1F-42B0-A550-479903A6740E}"/>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3 4" xfId="56526" xr:uid="{56C02347-742F-4826-9A1D-631DC5F1A5ED}"/>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2 8" xfId="50543" xr:uid="{0E073303-FB2F-468A-A8C7-59716675B82B}"/>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2 4" xfId="58052" xr:uid="{B23733B9-9483-41DA-B6CC-7854BB31E2EF}"/>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3 7" xfId="52069" xr:uid="{BEC42834-4490-46A8-8A94-7AA018F2C8B7}"/>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4 4" xfId="55082" xr:uid="{BB6A3216-8A6D-4AE9-867F-0D32EC36A983}"/>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2 9" xfId="49099" xr:uid="{B87D4530-5850-4411-B580-14A9928B4022}"/>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2 4" xfId="58774" xr:uid="{6C401A3F-B9EF-4F96-823C-5943E407C8E8}"/>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2 7" xfId="52791" xr:uid="{CB09B802-0FDB-44A7-95D9-23A4CECEC145}"/>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3 4" xfId="55804" xr:uid="{EBB0EE70-4731-4AE9-8EA4-C0BE68ED5758}"/>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3 8" xfId="49821" xr:uid="{DCD921D6-1993-4472-B0B1-85623A3D4C55}"/>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2 4" xfId="57330" xr:uid="{6E7C309A-4591-4FB4-8CE3-0A73DAE247E9}"/>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4 7" xfId="51347" xr:uid="{AC99854E-E821-423E-9571-C98102F03327}"/>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5 4" xfId="54360" xr:uid="{AA8DE94D-BD08-4293-99CE-6DB7940C1B8F}"/>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2 4" xfId="59148" xr:uid="{785D71FA-8239-47E0-AB96-C987CE230FEA}"/>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2 7" xfId="53165" xr:uid="{3F7934FA-D671-4A3B-BAA7-C8417C76C2F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3 4" xfId="56178" xr:uid="{A5BFD81C-5020-4421-B150-23D2C1B06FAF}"/>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2 8" xfId="50195" xr:uid="{F1CA917B-900E-4E58-95B2-BA74D3B4513E}"/>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2 4" xfId="57704" xr:uid="{5299C03B-F4A1-4AAC-9245-B27E6BDCF774}"/>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3 7" xfId="51721" xr:uid="{B806CD62-E041-416D-BC63-C3E7D8F965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4 4" xfId="54734" xr:uid="{C9B58D63-3180-49AC-8519-2EE216E834C7}"/>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3 9" xfId="48751" xr:uid="{3EC27CB1-7B75-478A-9841-C1D05062728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2 4" xfId="58426" xr:uid="{D6C5EF97-91CD-4D89-B23B-020CF1135423}"/>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2 7" xfId="52443" xr:uid="{EE0666BD-5D6A-434F-A294-9A6A03C62AAA}"/>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3 4" xfId="55456" xr:uid="{6A54DBCC-D0E8-4481-B9BB-B945BF8B532B}"/>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4 8" xfId="49473" xr:uid="{4CB69AF2-ECE8-4EA4-AD2D-771034F2286D}"/>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2 4" xfId="56982" xr:uid="{0923E3F2-FB11-4569-A3A5-1F49D9C6EDAF}"/>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5 7" xfId="50999" xr:uid="{0010EC7B-DDA6-4A54-B7CE-8D6E372F3F82}"/>
    <cellStyle name="20% - Accent1 3 2 6" xfId="12175" xr:uid="{DF41A660-7A85-44AC-9975-80A8F2B98449}"/>
    <cellStyle name="20% - Accent1 3 2 6 2" xfId="30102" xr:uid="{83416AC4-05A8-4905-A21F-F84D49EAB766}"/>
    <cellStyle name="20% - Accent1 3 2 6 3" xfId="42047" xr:uid="{EC7F8F2F-5D94-4C05-99C2-39B388D7F24B}"/>
    <cellStyle name="20% - Accent1 3 2 6 4" xfId="54012" xr:uid="{2DE43449-2D86-4D05-AD8D-E13C9CB5FC6F}"/>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11" xfId="48145" xr:uid="{CECB29B2-185D-4537-AA0A-356667D463FC}"/>
    <cellStyle name="20% - Accent1 3 3 2" xfId="676" xr:uid="{00000000-0005-0000-0000-00005E000000}"/>
    <cellStyle name="20% - Accent1 3 3 2 10" xfId="48493" xr:uid="{AD17E29E-F221-40D9-AC12-74E0A6BF3C6D}"/>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2 4" xfId="59612" xr:uid="{0FA57FB1-2FC5-4A89-AFDA-8F3AEB7F463F}"/>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2 7" xfId="53629" xr:uid="{80B0A079-2BD9-4042-AEAC-642FC45125C5}"/>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3 4" xfId="56642" xr:uid="{26281430-EFD5-4F29-8451-93A6A515657E}"/>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2 8" xfId="50659" xr:uid="{5514FC00-0728-45ED-A563-299897625C52}"/>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2 4" xfId="58168" xr:uid="{CEAB2DF3-B62D-470F-9982-894586702566}"/>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3 7" xfId="52185" xr:uid="{D94AE71C-120A-49D7-9A9D-986F26B8543A}"/>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4 4" xfId="55198" xr:uid="{4867EF4E-D2D3-4E80-8EBA-E37A6FF222F8}"/>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2 9" xfId="49215" xr:uid="{B4CF7670-184C-4AC9-8F52-1675CAB05638}"/>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2 4" xfId="58890" xr:uid="{17DEEEC4-074D-48A6-818A-9729FFFFA300}"/>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2 7" xfId="52907" xr:uid="{7A832AE9-3A00-430D-AC5D-43948405FB3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3 4" xfId="55920" xr:uid="{F6FC98A8-900D-484E-A39A-F055BB4AF6EF}"/>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3 8" xfId="49937" xr:uid="{373FAAAC-1C86-4648-98EE-32E8A9CE5192}"/>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2 4" xfId="57446" xr:uid="{7CC1DB58-9A0F-487B-9875-66964A2E77D7}"/>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4 7" xfId="51463" xr:uid="{C7E8201C-2D09-4633-90D1-49B29DDEAACE}"/>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5 4" xfId="54476" xr:uid="{372FFD20-63DE-46DB-A712-EC59B77CB4A1}"/>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2 4" xfId="59264" xr:uid="{0DAF290C-7603-4304-8965-D7FC6F4AD02F}"/>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2 7" xfId="53281" xr:uid="{BD03A2DF-44E9-4EFF-ABB6-E3170B247B69}"/>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3 4" xfId="56294" xr:uid="{E6D5248F-5918-49D9-B70D-52FF94C405C1}"/>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2 8" xfId="50311" xr:uid="{53A66D73-7CF1-44D7-9653-A230247D2F5B}"/>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2 4" xfId="57820" xr:uid="{520DCBCB-3FF0-4111-9D07-8705BB4F2EF7}"/>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3 7" xfId="51837" xr:uid="{BEB5C702-8B41-4095-888A-0370C09B3229}"/>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4 4" xfId="54850" xr:uid="{18B8A907-1C8F-4151-B6B2-9CE4DE09EEB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3 9" xfId="48867" xr:uid="{01ADA578-C6A7-4BA6-835C-4A4C5A30DB20}"/>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2 4" xfId="58542" xr:uid="{5C687C61-CB74-4C99-ADCC-7ADA12EFB50E}"/>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2 7" xfId="52559" xr:uid="{219C560D-8A15-4DD7-A530-72DC49941A56}"/>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3 4" xfId="55572" xr:uid="{4F74D6D5-033D-4B6D-B6F3-949A224272B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4 8" xfId="49589" xr:uid="{EA186DEB-7A8F-4F63-9D77-847EAE4B90BC}"/>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2 4" xfId="57098" xr:uid="{99ACC49D-F201-4387-ADEF-E336A0FB1A0E}"/>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5 7" xfId="51115" xr:uid="{22A57349-84A6-468D-BB05-0E0E10937495}"/>
    <cellStyle name="20% - Accent1 3 3 6" xfId="12291" xr:uid="{87E5C020-6374-4106-85D6-FD635A55994A}"/>
    <cellStyle name="20% - Accent1 3 3 6 2" xfId="30218" xr:uid="{8265D69D-60AC-46BD-8C94-ED5824A79919}"/>
    <cellStyle name="20% - Accent1 3 3 6 3" xfId="42163" xr:uid="{9852A181-03B5-4F51-9E9C-101EC319C69A}"/>
    <cellStyle name="20% - Accent1 3 3 6 4" xfId="54128" xr:uid="{D581B2EC-71B6-43F8-934B-23B185403CC2}"/>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10" xfId="48261" xr:uid="{B4DCE8E3-1D78-40E9-A8EB-68E721E035D5}"/>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2 4" xfId="59380" xr:uid="{90B2BC4E-6DD4-45A8-9D74-9CF4B4AAC3CB}"/>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2 7" xfId="53397" xr:uid="{C3DB4E5B-F6DE-4035-84B6-4E341038662B}"/>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3 4" xfId="56410" xr:uid="{CA1A0713-91BC-4EF6-9D55-43D7584AAE55}"/>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2 8" xfId="50427" xr:uid="{23DF6F50-E931-41EC-96EB-8B095AA434C6}"/>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2 4" xfId="57936" xr:uid="{76CABA31-EADB-43A7-AFF0-ED6717BED630}"/>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3 7" xfId="51953" xr:uid="{1A29636C-9E59-4060-9103-8A773E05599F}"/>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4 4" xfId="54966" xr:uid="{2B3EC90F-1077-4CC5-A0CB-A2F733E17208}"/>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2 9" xfId="48983" xr:uid="{B091F606-AA07-4297-8D0B-2D7534C015F1}"/>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2 4" xfId="58658" xr:uid="{8F2AFE98-C5EA-47A1-A839-D2BEF767ABE2}"/>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2 7" xfId="52675" xr:uid="{1C310825-46CA-4016-9481-31D52730A088}"/>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3 4" xfId="55688" xr:uid="{CDBEC7D3-E8FD-4864-8AAC-1070A32774D8}"/>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3 8" xfId="49705" xr:uid="{8AF3EB30-B153-4877-869E-C7E740DE5AE2}"/>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2 4" xfId="57214" xr:uid="{8BEA16E9-FA79-49E5-B26F-B00E8D794790}"/>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4 7" xfId="51231" xr:uid="{A968E167-88D5-4A3F-8538-F2D8D2CD9672}"/>
    <cellStyle name="20% - Accent1 3 4 5" xfId="12407" xr:uid="{E3514A20-BE5E-409C-B488-4194A890B79E}"/>
    <cellStyle name="20% - Accent1 3 4 5 2" xfId="30334" xr:uid="{E4D652EF-9FDB-4B82-A0E8-E70BD32E2D9F}"/>
    <cellStyle name="20% - Accent1 3 4 5 3" xfId="42279" xr:uid="{C48D6446-26E7-40D4-ACC2-4E9D5D5B8C9D}"/>
    <cellStyle name="20% - Accent1 3 4 5 4" xfId="54244" xr:uid="{1F169072-B84A-4DDC-B38B-88BE5B7287E3}"/>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2 4" xfId="59032" xr:uid="{6D4507D2-3518-4769-9272-90E7419AA915}"/>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2 7" xfId="53049" xr:uid="{FC22140B-9E6D-4823-BE58-BEE667F242CA}"/>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3 4" xfId="56062" xr:uid="{ED6C103D-C532-4367-B93E-8DA3ACB46C68}"/>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2 8" xfId="50079" xr:uid="{AACA18BA-62E8-4E5E-841A-A09DEF7C66F3}"/>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2 4" xfId="57588" xr:uid="{F3E8E80D-F58E-4F96-8972-4B03FF9A4003}"/>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3 7" xfId="51605" xr:uid="{3A41ACA0-5CC5-4964-B712-FF07EF64BF27}"/>
    <cellStyle name="20% - Accent1 3 5 4" xfId="12781" xr:uid="{32B74694-0A23-48E5-935E-442B0C75F025}"/>
    <cellStyle name="20% - Accent1 3 5 4 2" xfId="30708" xr:uid="{497A5365-1D2D-443B-9C82-65A4CB8A8591}"/>
    <cellStyle name="20% - Accent1 3 5 4 3" xfId="42653" xr:uid="{47B2EDD7-F56D-47D3-AF90-B919FEA78683}"/>
    <cellStyle name="20% - Accent1 3 5 4 4" xfId="54618" xr:uid="{ED14C34D-1B58-41B4-B031-ED28643CD4F4}"/>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5 9" xfId="48635" xr:uid="{5F2CD505-28AD-4ABF-8B44-CE92DCD3D75E}"/>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2 4" xfId="58310" xr:uid="{0E6F6BA6-EC1A-497B-B26B-4D314B24072B}"/>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2 7" xfId="52327" xr:uid="{0B0F9152-3286-4704-8918-F68D88885407}"/>
    <cellStyle name="20% - Accent1 3 6 3" xfId="13503" xr:uid="{845F2881-5239-4879-8BB3-76577B9370D6}"/>
    <cellStyle name="20% - Accent1 3 6 3 2" xfId="31430" xr:uid="{96FC8FC5-2E38-4600-8A5D-AB9B0E0A02C2}"/>
    <cellStyle name="20% - Accent1 3 6 3 3" xfId="43375" xr:uid="{EE9AE2B0-F71B-4DB9-B7D5-CDA101EA0F78}"/>
    <cellStyle name="20% - Accent1 3 6 3 4" xfId="55340" xr:uid="{67FC1B38-315E-4A23-85C4-687CE8C07AD4}"/>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6 8" xfId="49357" xr:uid="{B333AF28-05DE-4A0C-92D1-35CA02E17D5E}"/>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2 4" xfId="56866" xr:uid="{75BC177C-460E-4BE2-8EEA-190184BEA127}"/>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7 7" xfId="50883" xr:uid="{BCBAEBE3-F035-49C3-9FD2-604C8B166FB8}"/>
    <cellStyle name="20% - Accent1 3 8" xfId="12059" xr:uid="{F9684FCB-1D96-4035-B6B9-24EE7B64FF02}"/>
    <cellStyle name="20% - Accent1 3 8 2" xfId="29986" xr:uid="{B3C8D275-0460-44A1-B205-45EAD4C19063}"/>
    <cellStyle name="20% - Accent1 3 8 3" xfId="41931" xr:uid="{AFF66939-0B93-420A-A7E9-006CA9A71CF1}"/>
    <cellStyle name="20% - Accent1 3 8 4" xfId="53896" xr:uid="{8DE08795-BD3F-4A3B-B469-70D34E0C4002}"/>
    <cellStyle name="20% - Accent1 3 9" xfId="18018" xr:uid="{C9E33D24-6163-41AF-B618-B8206D3B89E5}"/>
    <cellStyle name="20% - Accent1 4" xfId="154" xr:uid="{00000000-0005-0000-0000-000098000000}"/>
    <cellStyle name="20% - Accent1 4 10" xfId="36006" xr:uid="{42FA691E-16B9-4AAB-86AA-64D2E8442F4C}"/>
    <cellStyle name="20% - Accent1 4 11" xfId="47971" xr:uid="{CB4AC8D4-F5A7-4C62-B30D-A12D5AB6AD8D}"/>
    <cellStyle name="20% - Accent1 4 2" xfId="502" xr:uid="{00000000-0005-0000-0000-000098000000}"/>
    <cellStyle name="20% - Accent1 4 2 10" xfId="48319" xr:uid="{87F83FE3-422A-4B52-8A2A-9E5CB22230BC}"/>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2 4" xfId="59438" xr:uid="{87A8AC9E-5B02-4CD2-BA7E-89B122EE9CEC}"/>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2 7" xfId="53455" xr:uid="{08306C3C-9825-4C1B-A375-52AD3B8CE45C}"/>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3 4" xfId="56468" xr:uid="{4F45DA9E-D7F9-4A1E-9D63-26E4D913456F}"/>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2 8" xfId="50485" xr:uid="{9F38170F-1BFC-47FD-B309-DD63EE98ECA9}"/>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2 4" xfId="57994" xr:uid="{8A58C5D9-218E-49DD-A380-42FEC6351E1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3 7" xfId="52011" xr:uid="{3C8D6E61-2145-49CE-AC15-6ABE916D8853}"/>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4 4" xfId="55024" xr:uid="{E42FA36A-13CF-4F0C-B244-B7B73CADCDF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2 9" xfId="49041" xr:uid="{711B77DF-6EDE-4688-84B5-693B80F9EDAE}"/>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2 4" xfId="58716" xr:uid="{F25997A8-8B52-4B16-934D-C20A7E22A161}"/>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2 7" xfId="52733" xr:uid="{16A0C6E5-061D-47F9-9783-3FAB916F7945}"/>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3 4" xfId="55746" xr:uid="{823B34F8-09CA-47B2-BA8B-CAF9B90AF6EB}"/>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3 8" xfId="49763" xr:uid="{6B94D77F-7025-49C1-832C-2486B67D738B}"/>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2 4" xfId="57272" xr:uid="{594A5FB9-EE71-4BD9-8230-B05112E11869}"/>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4 7" xfId="51289" xr:uid="{0742657D-B84E-4B6D-AF93-504F02A1CC98}"/>
    <cellStyle name="20% - Accent1 4 2 5" xfId="12465" xr:uid="{5504F37E-FE1C-4170-8115-F29FC849E910}"/>
    <cellStyle name="20% - Accent1 4 2 5 2" xfId="30392" xr:uid="{8C4611FC-C864-4A44-A756-BFC43DC4CD41}"/>
    <cellStyle name="20% - Accent1 4 2 5 3" xfId="42337" xr:uid="{7BB79682-724E-43FD-B038-2140FF85224D}"/>
    <cellStyle name="20% - Accent1 4 2 5 4" xfId="54302" xr:uid="{7594B09D-BB9B-4E7F-81C2-DD16C0B8FC61}"/>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2 4" xfId="59090" xr:uid="{2876796B-08C3-4C71-99D3-287435C905E5}"/>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2 7" xfId="53107" xr:uid="{27C6B147-FD7C-4A06-9E86-3380A132FB5E}"/>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3 4" xfId="56120" xr:uid="{68222FD6-A198-4957-93F3-7E31AB835C0B}"/>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2 8" xfId="50137" xr:uid="{2C07DA19-D2DD-46A6-9B4D-1E82D10DBCEC}"/>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2 4" xfId="57646" xr:uid="{F5EA91DF-E919-4FD0-94EF-FBE213B75E86}"/>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3 7" xfId="51663" xr:uid="{F7C3E0B7-0CA7-44BB-B38B-71ADE81C76CA}"/>
    <cellStyle name="20% - Accent1 4 3 4" xfId="12839" xr:uid="{EAC6849F-B1C5-4CFB-B377-D748F47C1DFB}"/>
    <cellStyle name="20% - Accent1 4 3 4 2" xfId="30766" xr:uid="{BD50F276-88B9-4DD0-B89E-D147F4565946}"/>
    <cellStyle name="20% - Accent1 4 3 4 3" xfId="42711" xr:uid="{7D82CBBF-DC8C-4D86-9BCB-9504E54CF47C}"/>
    <cellStyle name="20% - Accent1 4 3 4 4" xfId="54676" xr:uid="{4B090C18-4593-45FE-A29C-17F2020E95B5}"/>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3 9" xfId="48693" xr:uid="{E541E619-7B89-4571-9706-58960F08A91D}"/>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2 4" xfId="58368" xr:uid="{8E69FEF5-C2FC-4CE4-A871-E4B3C9BAEBFD}"/>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2 7" xfId="52385" xr:uid="{FF2FE0D2-03CA-44C7-9B5D-A06BC856B69F}"/>
    <cellStyle name="20% - Accent1 4 4 3" xfId="13561" xr:uid="{9106DAD5-EDD6-4541-BA46-584932336E35}"/>
    <cellStyle name="20% - Accent1 4 4 3 2" xfId="31488" xr:uid="{B0E276C1-1889-4382-B045-53BB0A94A169}"/>
    <cellStyle name="20% - Accent1 4 4 3 3" xfId="43433" xr:uid="{441F8174-BE44-43C7-B234-36F43D8A265B}"/>
    <cellStyle name="20% - Accent1 4 4 3 4" xfId="55398" xr:uid="{D7840D4F-E82A-43B5-9020-4FF9A9D11AC7}"/>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4 8" xfId="49415" xr:uid="{B1D77B42-9F4A-49AB-946C-F0E43BAEA068}"/>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2 4" xfId="56924" xr:uid="{03821CE1-1639-48A0-8A6C-7A5C80C0222B}"/>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5 7" xfId="50941" xr:uid="{BE8482C2-9548-4A9C-861C-EB024F3E1998}"/>
    <cellStyle name="20% - Accent1 4 6" xfId="12117" xr:uid="{0F7C97FE-F6CF-488E-BCB6-D68FB93DEBEE}"/>
    <cellStyle name="20% - Accent1 4 6 2" xfId="30044" xr:uid="{5A707A2F-E7E4-4A02-A9F4-6D46E8E6D4FC}"/>
    <cellStyle name="20% - Accent1 4 6 3" xfId="41989" xr:uid="{992DEA33-2627-4F0E-9708-DFF5A8B04C52}"/>
    <cellStyle name="20% - Accent1 4 6 4" xfId="53954" xr:uid="{F85160AE-7953-4298-811C-5145CB05BA3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11" xfId="48087" xr:uid="{155F258F-6A45-421F-A94B-34E7E62BEB67}"/>
    <cellStyle name="20% - Accent1 5 2" xfId="618" xr:uid="{00000000-0005-0000-0000-00000C010000}"/>
    <cellStyle name="20% - Accent1 5 2 10" xfId="48435" xr:uid="{5252588B-A3FD-4273-AA40-84090586298E}"/>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2 4" xfId="59554" xr:uid="{016C0498-80B3-4E3D-9910-62081E639AE4}"/>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2 7" xfId="53571" xr:uid="{7464925B-E2E9-4CDD-8A7C-5A23C6AE2423}"/>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3 4" xfId="56584" xr:uid="{0383AE28-EC8C-448B-8E63-FB226CF66AFB}"/>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2 8" xfId="50601" xr:uid="{4F57F34D-E649-4C04-8BFF-3168E343786F}"/>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2 4" xfId="58110" xr:uid="{66EF1AB1-C6D2-4CAA-9039-7298CCF86BBB}"/>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3 7" xfId="52127" xr:uid="{3E41BFFF-A176-4510-A179-02401DD0D793}"/>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4 4" xfId="55140" xr:uid="{AA2960AD-9245-46C8-A8BB-DF3124F6EB9E}"/>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2 9" xfId="49157" xr:uid="{FA4F249F-7F92-4A48-8AE2-7954A5A27D57}"/>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2 4" xfId="58832" xr:uid="{F5908133-FAE8-4BFE-8CCA-ACEA87D41A55}"/>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2 7" xfId="52849" xr:uid="{7042A660-9A4D-4CBC-AA88-2B3165610E99}"/>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3 4" xfId="55862" xr:uid="{B6C28C7F-9B9E-42FE-AE6C-AA399A1B8167}"/>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3 8" xfId="49879" xr:uid="{396F1FE0-BEC6-4146-ACCF-0F3C31DD2E78}"/>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2 4" xfId="57388" xr:uid="{53A0572C-7B63-4A87-B96B-4D6D41D9EE9A}"/>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4 7" xfId="51405" xr:uid="{37BAAF44-6A66-411B-8872-A8B041E695C8}"/>
    <cellStyle name="20% - Accent1 5 2 5" xfId="12581" xr:uid="{C9AC913D-0DE9-4CC6-B42B-BD9F595BF279}"/>
    <cellStyle name="20% - Accent1 5 2 5 2" xfId="30508" xr:uid="{11BA9875-001A-414D-8B67-CF1D21522CAE}"/>
    <cellStyle name="20% - Accent1 5 2 5 3" xfId="42453" xr:uid="{4B9C88FC-73D3-4CB0-8FFD-D2F91B4154D8}"/>
    <cellStyle name="20% - Accent1 5 2 5 4" xfId="54418" xr:uid="{628918CF-85D8-48AA-8546-F3D374F7B8B1}"/>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2 4" xfId="59206" xr:uid="{00644853-184A-418B-8694-60CCC954C4B3}"/>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2 7" xfId="53223" xr:uid="{9BB6D179-831F-4E49-88DD-10CEC8FF7280}"/>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3 4" xfId="56236" xr:uid="{4FB61C49-031A-45A7-A455-A9F2214F5B9D}"/>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2 8" xfId="50253" xr:uid="{FBE767CB-4DD4-4F0A-ABB3-930F17F8485F}"/>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2 4" xfId="57762" xr:uid="{4091BEFF-8F50-45A8-B666-868B03629AB7}"/>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3 7" xfId="51779" xr:uid="{C6DCE80E-088C-43D4-BF02-9AD817CD1F83}"/>
    <cellStyle name="20% - Accent1 5 3 4" xfId="12955" xr:uid="{3CD992E0-62E6-4344-96E9-28E636C85886}"/>
    <cellStyle name="20% - Accent1 5 3 4 2" xfId="30882" xr:uid="{BA9A9994-A487-4079-AE92-59F3F8CF39D8}"/>
    <cellStyle name="20% - Accent1 5 3 4 3" xfId="42827" xr:uid="{F3F14ECF-D4F2-4CAC-9445-95A338F81EA7}"/>
    <cellStyle name="20% - Accent1 5 3 4 4" xfId="54792" xr:uid="{CEF7CBFB-A598-4DD3-8D73-24A25DA2FD0E}"/>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3 9" xfId="48809" xr:uid="{3B17D203-BED4-480D-9460-5F1084F59694}"/>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2 4" xfId="58484" xr:uid="{2E84FAF3-5F0B-49D9-A136-3D8D088A34C3}"/>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2 7" xfId="52501" xr:uid="{8D386094-0CA4-436B-8C34-7D0B46AEE4EA}"/>
    <cellStyle name="20% - Accent1 5 4 3" xfId="13677" xr:uid="{066FBE14-17AC-443D-9E27-8E21C0D9E2A9}"/>
    <cellStyle name="20% - Accent1 5 4 3 2" xfId="31604" xr:uid="{E0A75E51-CAA3-41F2-B08C-ADB0582C05A0}"/>
    <cellStyle name="20% - Accent1 5 4 3 3" xfId="43549" xr:uid="{2E2FBDF9-50C0-442C-B36A-EB8FA00A363C}"/>
    <cellStyle name="20% - Accent1 5 4 3 4" xfId="55514" xr:uid="{D3EB6DA9-553D-4F85-900A-93E1D77F1F1A}"/>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4 8" xfId="49531" xr:uid="{7C0FE87F-DDC2-4799-AE09-DEE870EFFE65}"/>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2 4" xfId="57040" xr:uid="{27DEC883-237F-4EDB-B0EC-17A64B9BA2E3}"/>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5 7" xfId="51057" xr:uid="{B33261DD-59A7-47E1-842F-00F5F2B0411D}"/>
    <cellStyle name="20% - Accent1 5 6" xfId="12233" xr:uid="{EE699257-7F3E-42B4-973F-BE5E3FCEC07B}"/>
    <cellStyle name="20% - Accent1 5 6 2" xfId="30160" xr:uid="{20E3E3E2-CD3C-4E0A-9939-76AD2195764C}"/>
    <cellStyle name="20% - Accent1 5 6 3" xfId="42105" xr:uid="{C3C9D177-9632-44E7-A620-17B991E0D00E}"/>
    <cellStyle name="20% - Accent1 5 6 4" xfId="54070" xr:uid="{973577B6-EA8F-4195-A705-6886130385EA}"/>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10" xfId="48203" xr:uid="{392B5599-C892-4DFC-B77A-F46910E7A16B}"/>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2 4" xfId="59322" xr:uid="{E1C95644-6E9C-499E-9ACB-FB8985595A07}"/>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2 7" xfId="53339" xr:uid="{1F4B2E7C-1F9E-4C2D-8E24-8FF40290EED9}"/>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3 4" xfId="56352" xr:uid="{BC0410D7-746C-4788-9890-05857D6DDFE4}"/>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2 8" xfId="50369" xr:uid="{0326F85A-B1B5-4BB6-9924-538B1BCA9A42}"/>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2 4" xfId="57878" xr:uid="{CC0A7B7A-9498-4396-8BA4-EF32D2DE18D3}"/>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3 7" xfId="51895" xr:uid="{72E5B108-E9FF-49EB-97BE-A0A5AC879F24}"/>
    <cellStyle name="20% - Accent1 6 2 4" xfId="13071" xr:uid="{0BC37FBF-9D70-4111-A58A-CD2A81612276}"/>
    <cellStyle name="20% - Accent1 6 2 4 2" xfId="30998" xr:uid="{1D3A9276-AC69-4005-9927-7071A31FF058}"/>
    <cellStyle name="20% - Accent1 6 2 4 3" xfId="42943" xr:uid="{0BEC10A8-6E6A-45E3-B227-CE490A3A24F1}"/>
    <cellStyle name="20% - Accent1 6 2 4 4" xfId="54908" xr:uid="{A91894F0-3335-42CF-A004-310F1FC43097}"/>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2 9" xfId="48925" xr:uid="{CD017B3F-2C39-48B2-A916-9432CF22F814}"/>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2 4" xfId="58600" xr:uid="{46F92DAB-B320-47AE-BDED-E855D3B6B0B5}"/>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2 7" xfId="52617" xr:uid="{54686B53-F06B-4D1B-9AD6-F69A197A5C60}"/>
    <cellStyle name="20% - Accent1 6 3 3" xfId="13793" xr:uid="{8E2F7834-5A3B-4533-805C-9558D7388B9B}"/>
    <cellStyle name="20% - Accent1 6 3 3 2" xfId="31720" xr:uid="{37C3E9DD-658D-4978-938E-2E00C712D9B7}"/>
    <cellStyle name="20% - Accent1 6 3 3 3" xfId="43665" xr:uid="{CAB86EDD-470E-40D1-ACEE-9C670CD7EB9E}"/>
    <cellStyle name="20% - Accent1 6 3 3 4" xfId="55630" xr:uid="{C5DDEDD0-3B25-4C43-9409-85F017EFB43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3 8" xfId="49647" xr:uid="{5DC3551D-79AC-4C16-9353-0BE031F55CEA}"/>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2 4" xfId="57156" xr:uid="{D58AB63E-B9EE-402C-A596-384AE56BB9BE}"/>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4 7" xfId="51173" xr:uid="{97DF1A9A-2ADF-4FF9-973C-659AA4641F6F}"/>
    <cellStyle name="20% - Accent1 6 5" xfId="12349" xr:uid="{F8175D7A-8796-4BB0-A27C-3C09F133EBA3}"/>
    <cellStyle name="20% - Accent1 6 5 2" xfId="30276" xr:uid="{4F7AAA1A-9027-4912-A0A3-89D3DD8E4BD4}"/>
    <cellStyle name="20% - Accent1 6 5 3" xfId="42221" xr:uid="{BE56E2E0-7BD8-4308-A0A6-6928128D903C}"/>
    <cellStyle name="20% - Accent1 6 5 4" xfId="54186" xr:uid="{E4BEDBEE-49C0-4F97-8C29-2AA2C8348A86}"/>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10" xfId="48553" xr:uid="{D550DFDE-655D-47EC-97BD-76C0E8DEB58C}"/>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2 4" xfId="59672" xr:uid="{1AB153F5-8F26-477B-8EAB-01EFEB84DE8C}"/>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2 7" xfId="53689" xr:uid="{027D447D-848C-419D-9292-2D06486CF223}"/>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3 4" xfId="56702" xr:uid="{6106E3D5-D6B1-4399-B921-FBD02283CEC3}"/>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2 8" xfId="50719" xr:uid="{8B8DFEF6-2F55-45F4-A74B-E10B7958B33D}"/>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2 4" xfId="58228" xr:uid="{B5AC27EE-2AF1-400A-8FED-504F7269999B}"/>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3 7" xfId="52245" xr:uid="{AD0E43CA-0684-4264-965C-B5A4901CB3FC}"/>
    <cellStyle name="20% - Accent1 7 2 4" xfId="13421" xr:uid="{313EAE37-1006-4A37-B186-14B6E0280641}"/>
    <cellStyle name="20% - Accent1 7 2 4 2" xfId="31348" xr:uid="{75EA001A-41AA-40C1-A1A2-CFD9ADD4723D}"/>
    <cellStyle name="20% - Accent1 7 2 4 3" xfId="43293" xr:uid="{26170057-B552-44B7-A321-6A246BBB3744}"/>
    <cellStyle name="20% - Accent1 7 2 4 4" xfId="55258" xr:uid="{0C380B68-D858-4B38-B681-18C67C48AD73}"/>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2 9" xfId="49275" xr:uid="{F63893DF-CA82-460F-AE7D-266FFE8CD853}"/>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2 4" xfId="58950" xr:uid="{705115A6-06B0-4977-B620-E63CFA093FF5}"/>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2 7" xfId="52967" xr:uid="{DAC0790E-881C-4A06-A259-006D15AA63EE}"/>
    <cellStyle name="20% - Accent1 7 3 3" xfId="14143" xr:uid="{8DA748C2-6AF5-4103-9A54-DD49CFDD900A}"/>
    <cellStyle name="20% - Accent1 7 3 3 2" xfId="32070" xr:uid="{9B12C92E-2D3F-428E-AC34-A476DB233361}"/>
    <cellStyle name="20% - Accent1 7 3 3 3" xfId="44015" xr:uid="{5C1C8A7F-7B85-41B4-8DDC-8DF55FC37978}"/>
    <cellStyle name="20% - Accent1 7 3 3 4" xfId="55980" xr:uid="{E01DEECC-6FCF-4287-B0D3-CCEE1047D6D5}"/>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3 8" xfId="49997" xr:uid="{7EC66D15-9304-4816-BBE0-43C24898016B}"/>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2 4" xfId="57506" xr:uid="{5CDFEA20-87CA-437E-9597-779304A6CDA0}"/>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4 7" xfId="51523" xr:uid="{7FEA113D-7521-40B7-BEEA-34185A91414E}"/>
    <cellStyle name="20% - Accent1 7 5" xfId="12699" xr:uid="{80B82F4C-613A-4EEF-B70D-B9DA3A4C2A2B}"/>
    <cellStyle name="20% - Accent1 7 5 2" xfId="30626" xr:uid="{4B3500B8-8229-4E28-A6C5-3CB49E6786EB}"/>
    <cellStyle name="20% - Accent1 7 5 3" xfId="42571" xr:uid="{F2E0705E-FF79-4B35-BD7D-6F181F83D89F}"/>
    <cellStyle name="20% - Accent1 7 5 4" xfId="54536" xr:uid="{48E3847F-B78E-4C31-8869-220651BC4C6B}"/>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2 4" xfId="58974" xr:uid="{DB260B6A-0B89-4844-920B-719A470BE811}"/>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2 7" xfId="52991" xr:uid="{A8EF7B10-04C5-4EDE-AAF0-9C495EAD0C11}"/>
    <cellStyle name="20% - Accent1 8 2 3" xfId="14167" xr:uid="{F10CBC66-8CA8-489A-8A72-A428DB63A05E}"/>
    <cellStyle name="20% - Accent1 8 2 3 2" xfId="32094" xr:uid="{C6AC5D89-B956-4806-A296-C5CD0E3BADF8}"/>
    <cellStyle name="20% - Accent1 8 2 3 3" xfId="44039" xr:uid="{4FE54177-305D-47C2-B08F-DD3C521A50B6}"/>
    <cellStyle name="20% - Accent1 8 2 3 4" xfId="56004" xr:uid="{8E9C14CB-33A6-41B8-93AF-771FD3C291E4}"/>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2 8" xfId="50021" xr:uid="{599D88D7-66CF-476C-B486-757E8B3921CB}"/>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2 4" xfId="57530" xr:uid="{B5FB2EA0-25BB-41A6-B84C-746288B49147}"/>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3 7" xfId="51547" xr:uid="{58D23356-30DF-4403-B6B6-3C8841B44E47}"/>
    <cellStyle name="20% - Accent1 8 4" xfId="12723" xr:uid="{61388F00-C218-401F-85A9-3E72240E559E}"/>
    <cellStyle name="20% - Accent1 8 4 2" xfId="30650" xr:uid="{5AA40753-44EA-4D37-BDA0-49F6135798EB}"/>
    <cellStyle name="20% - Accent1 8 4 3" xfId="42595" xr:uid="{96011B15-472A-49CD-8B4C-DF50EBD26774}"/>
    <cellStyle name="20% - Accent1 8 4 4" xfId="54560" xr:uid="{4DC0A957-3BA0-46E2-886E-308327E80C2D}"/>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8 9" xfId="48577" xr:uid="{78DD7721-E196-4B70-8CE4-D9CDB3E95F01}"/>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2 4" xfId="58252" xr:uid="{DC3D450C-B8CC-401A-AEA3-4BC5849C22AE}"/>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2 7" xfId="52269" xr:uid="{DAC32EE3-E76A-4F37-A2FD-A81D929BD49C}"/>
    <cellStyle name="20% - Accent1 9 3" xfId="13445" xr:uid="{2921E1B2-BAD8-41D0-816E-F98069D0F287}"/>
    <cellStyle name="20% - Accent1 9 3 2" xfId="31372" xr:uid="{DA77269B-7A02-4490-BDE3-CE1A3EEFF518}"/>
    <cellStyle name="20% - Accent1 9 3 3" xfId="43317" xr:uid="{26FC2B92-CA9F-471D-92DA-00F9BCD970C4}"/>
    <cellStyle name="20% - Accent1 9 3 4" xfId="55282" xr:uid="{FF8B70EE-B4AD-4A91-8670-CB8CDF33FD63}"/>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1 9 8" xfId="49299" xr:uid="{649F629F-B62A-4AB5-B00E-881ADA7D639B}"/>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2 4" xfId="59699" xr:uid="{65E07986-7BE8-475F-8AFD-6AEF42DD217A}"/>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2 7" xfId="53716" xr:uid="{A6BA0CD8-F51B-4FCB-BE4A-2AF2A4DD2CBF}"/>
    <cellStyle name="20% - Accent2 10 3" xfId="14892" xr:uid="{934EC4B4-739E-4D03-BCF6-3A626600E65B}"/>
    <cellStyle name="20% - Accent2 10 3 2" xfId="32819" xr:uid="{85DDA78C-9C44-468C-BAB7-371555E79F8F}"/>
    <cellStyle name="20% - Accent2 10 3 3" xfId="44764" xr:uid="{F5271418-8467-407C-BF69-819EA81868A9}"/>
    <cellStyle name="20% - Accent2 10 3 4" xfId="56729" xr:uid="{C0B87FBF-6A6B-4E57-B09E-6991AC4D7EFD}"/>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0 8" xfId="50746" xr:uid="{62418A89-CBC9-41B5-9737-28D9985DFDD5}"/>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2 4" xfId="59732" xr:uid="{8468FF0F-51CA-4A90-BF53-D76B7C43DFF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2 7" xfId="53749" xr:uid="{872B5D60-297C-43C5-9068-BD30D1B5AD3B}"/>
    <cellStyle name="20% - Accent2 11 3" xfId="14925" xr:uid="{360DE03D-8561-4C35-B8B1-20B60E944F10}"/>
    <cellStyle name="20% - Accent2 11 3 2" xfId="32852" xr:uid="{C66F27B4-0DF5-492C-BB26-0133F824DAC5}"/>
    <cellStyle name="20% - Accent2 11 3 3" xfId="44797" xr:uid="{767EE223-17AF-4531-8333-B3B9623F6F95}"/>
    <cellStyle name="20% - Accent2 11 3 4" xfId="56762" xr:uid="{F2394A40-4AC1-42F8-B803-843ADFAC3C26}"/>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1 8" xfId="50779" xr:uid="{E118525A-CB07-4FF6-8BA6-FD51D98C75EA}"/>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2 4" xfId="59753" xr:uid="{F50E30E1-A3BE-43E8-8267-0A8077641B37}"/>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2 7" xfId="53770" xr:uid="{E5568BB2-0BA5-4007-9BE3-59956B5754CE}"/>
    <cellStyle name="20% - Accent2 12 3" xfId="14946" xr:uid="{7235D0D8-3CAB-4466-86DE-AB1536CD03FC}"/>
    <cellStyle name="20% - Accent2 12 3 2" xfId="32873" xr:uid="{309093DF-1E5E-4A99-9E6E-87EEB99551F3}"/>
    <cellStyle name="20% - Accent2 12 3 3" xfId="44818" xr:uid="{DE470129-4707-4FDE-B45D-E07294B68C9C}"/>
    <cellStyle name="20% - Accent2 12 3 4" xfId="56783" xr:uid="{529DD1F1-14AA-4D77-B06D-69E6F356AB24}"/>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2 8" xfId="50800" xr:uid="{395B56A0-67E4-4090-9DCA-E5D4C06F3CBD}"/>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2 4" xfId="56810" xr:uid="{4D030347-8F5E-42E7-B3D4-B32583B6C6DC}"/>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3 7" xfId="50827" xr:uid="{FAAAAC6B-C6DC-4E50-840D-46E6284A7186}"/>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2 4" xfId="59776" xr:uid="{02EA3343-DECE-429F-8EA4-FEA20485F2BB}"/>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4 7" xfId="53793" xr:uid="{9A8CD8BE-A4F3-480F-B073-3D3CEA339584}"/>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5 5" xfId="53814" xr:uid="{9BEDB92F-A89F-4916-9A24-64C374DCCB90}"/>
    <cellStyle name="20% - Accent2 16" xfId="12001" xr:uid="{AE3CDE75-7F10-4A26-9BBB-6809F1C7F03E}"/>
    <cellStyle name="20% - Accent2 16 2" xfId="29928" xr:uid="{5C65B1B3-BCD4-4079-AC33-769AC0E1B8C4}"/>
    <cellStyle name="20% - Accent2 16 3" xfId="41873" xr:uid="{790003B0-C974-414A-ABEC-9DFE5E6D79F5}"/>
    <cellStyle name="20% - Accent2 16 4" xfId="53838" xr:uid="{9C0950BB-E169-45FE-917D-04EB45CA481C}"/>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14" xfId="47889" xr:uid="{A38A5B0A-A226-4F89-9579-53C69E33D837}"/>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13" xfId="47947" xr:uid="{16CB2277-8DEC-485F-A644-D352750D71D6}"/>
    <cellStyle name="20% - Accent2 2 2 2" xfId="246" xr:uid="{00000000-0005-0000-0000-000044000000}"/>
    <cellStyle name="20% - Accent2 2 2 2 10" xfId="36098" xr:uid="{6DC35CFE-68AA-446A-A8D0-0A3762510F9F}"/>
    <cellStyle name="20% - Accent2 2 2 2 11" xfId="48063" xr:uid="{021ECA1F-D4D6-48EE-BE7F-5EAC0F0A841E}"/>
    <cellStyle name="20% - Accent2 2 2 2 2" xfId="594" xr:uid="{00000000-0005-0000-0000-000044000000}"/>
    <cellStyle name="20% - Accent2 2 2 2 2 10" xfId="48411" xr:uid="{AF1E18CA-90E3-405C-9DB5-29EED116C6E2}"/>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2 4" xfId="59530" xr:uid="{C110C5A0-DBD9-4CDD-B85E-5347BEAE15B1}"/>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2 7" xfId="53547" xr:uid="{5A3DE6AD-8945-4EE3-89A7-1299BCC37CA5}"/>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3 4" xfId="56560" xr:uid="{6162AFDF-A97C-4EBB-8DCE-5C52B1429F6D}"/>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2 8" xfId="50577" xr:uid="{21B1CA94-059A-4A9B-B00B-B9DAAC7ABF78}"/>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2 4" xfId="58086" xr:uid="{A3FB15F6-927C-41F8-9B2A-FC6EF1552D9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3 7" xfId="52103" xr:uid="{D58D1610-A909-44E3-9AC0-574F1B75B4EA}"/>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4 4" xfId="55116" xr:uid="{32A3929B-A0BC-4F63-9DC7-2D4C9EBF2D26}"/>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2 9" xfId="49133" xr:uid="{3789AF50-B9F4-475D-88C1-466164748A9D}"/>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2 4" xfId="58808" xr:uid="{E2562C60-05CE-468C-A8C2-BB6CF15B174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2 7" xfId="52825" xr:uid="{F28363B7-6F87-4D3C-AC33-76AC5663F58B}"/>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3 4" xfId="55838" xr:uid="{0D27D71F-0E00-45E6-B935-3206A9763112}"/>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3 8" xfId="49855" xr:uid="{F0D33EEA-F16F-4A60-8C1A-37C772BAD91E}"/>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2 4" xfId="57364" xr:uid="{5A9E6431-DB0B-45B5-AF9A-77FB1DE58968}"/>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4 7" xfId="51381" xr:uid="{6EAAB066-B7BC-4A04-B6E2-11A592528BEF}"/>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5 4" xfId="54394" xr:uid="{30F83C2A-0D32-4DFE-9A3C-B17DB5E78228}"/>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2 4" xfId="59182" xr:uid="{07D3DD91-AE92-4F14-9AD9-F2324B653DDE}"/>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2 7" xfId="53199" xr:uid="{3F70C63A-D33C-490F-9EA4-4B55FE96ECF0}"/>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3 4" xfId="56212" xr:uid="{40917875-E863-462A-80E7-841BAF1B8515}"/>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2 8" xfId="50229" xr:uid="{D5109C6E-E0C8-412B-8352-0EA96A40B0BC}"/>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2 4" xfId="57738" xr:uid="{97FFC1AE-E1B6-45CA-9819-04D85239AD37}"/>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3 7" xfId="51755" xr:uid="{333E8EC0-C04F-4F17-86A3-2B6C5462E6CF}"/>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4 4" xfId="54768" xr:uid="{0372ED89-988D-4760-80D1-40CCB2D31C7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3 9" xfId="48785" xr:uid="{91296BE6-E45B-4002-AD06-F9425C074F2F}"/>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2 4" xfId="58460" xr:uid="{F7446A9D-E96B-466F-A511-4D782A992992}"/>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2 7" xfId="52477" xr:uid="{AB780AC6-E629-4D30-A691-4B0FC3C93FE1}"/>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3 4" xfId="55490" xr:uid="{EE3D9BBB-B960-44D2-B22D-73E2756B140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4 8" xfId="49507" xr:uid="{8A0CAC30-AB70-44B9-BBFF-04DAE7EEED12}"/>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2 4" xfId="57016" xr:uid="{8F1A24C8-8B0A-4DFE-BF19-F1EAD7699FA5}"/>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5 7" xfId="51033" xr:uid="{74B5FEFF-7C81-46F3-BF92-4FEC6FF95B1E}"/>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6 4" xfId="54046" xr:uid="{6C44BB03-A16C-4F48-A6A0-F4AD186EF23C}"/>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11" xfId="48179" xr:uid="{59ADBA2A-381C-4BFD-9AC5-090FE16550DB}"/>
    <cellStyle name="20% - Accent2 2 2 3 2" xfId="710" xr:uid="{00000000-0005-0000-0000-000044000000}"/>
    <cellStyle name="20% - Accent2 2 2 3 2 10" xfId="48527" xr:uid="{A9228531-1E66-4B34-8AA0-430DE77D5EA8}"/>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2 4" xfId="59646" xr:uid="{65D47B0E-223B-45F8-972C-CBDC465CFFAD}"/>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2 7" xfId="53663" xr:uid="{9CF5894C-8D6D-4066-AA09-EC46E8152516}"/>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3 4" xfId="56676" xr:uid="{8959C20B-895C-480F-BFF1-FDFCD0A5640F}"/>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2 8" xfId="50693" xr:uid="{E993796F-D067-4794-A7A0-DDC9F8B7DE86}"/>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2 4" xfId="58202" xr:uid="{53190F0E-E040-4470-998E-3F8374EE7BA9}"/>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3 7" xfId="52219" xr:uid="{69AB8DF4-6114-4ECF-B290-9E48BEF94655}"/>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4 4" xfId="55232" xr:uid="{C225F594-91F5-49D7-B930-AD8AB4A6EDAA}"/>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2 9" xfId="49249" xr:uid="{2DF7A684-7EA2-4099-8089-809033993779}"/>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2 4" xfId="58924" xr:uid="{9DE46F9E-1F20-4ACF-84FB-E977158F3079}"/>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2 7" xfId="52941" xr:uid="{4E54765A-24E3-4FC6-9F4E-DD38AF0EF667}"/>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3 4" xfId="55954" xr:uid="{10D153BC-875E-41CD-B063-33793C307568}"/>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3 8" xfId="49971" xr:uid="{63441FBE-5291-4AB5-91EE-74F2ADCE4A83}"/>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2 4" xfId="57480" xr:uid="{241E9C97-974B-444B-8483-E19BCD1FF39B}"/>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4 7" xfId="51497" xr:uid="{105A86C7-7E60-429E-BB4A-A2E30DAD7F99}"/>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5 4" xfId="54510" xr:uid="{AB8E8362-3BB1-47F7-B260-3D79A16FEF4A}"/>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2 4" xfId="59298" xr:uid="{31575639-CDBC-4E51-89B2-99D876EB05AF}"/>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2 7" xfId="53315" xr:uid="{C59388FF-017A-4BFC-9FC3-1970FFCA15ED}"/>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3 4" xfId="56328" xr:uid="{AD503403-7AB2-4C77-B1AD-97CFEF23D7F0}"/>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2 8" xfId="50345" xr:uid="{39AB76F5-FEAC-46C8-ACD9-C995C223A447}"/>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2 4" xfId="57854" xr:uid="{611DD6E5-4272-4212-9581-EF58FECDB778}"/>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3 7" xfId="51871" xr:uid="{B08A5EBC-9BE6-4FF4-9F4E-25D3FF3C8ADA}"/>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4 4" xfId="54884" xr:uid="{02497DC2-FF19-41AC-B3BA-50EDE46F5CE3}"/>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3 9" xfId="48901" xr:uid="{6AE4F9BD-D936-4189-AFB3-C6AAAC00694A}"/>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2 4" xfId="58576" xr:uid="{6D87313E-3863-4CE3-A137-C635A7441037}"/>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2 7" xfId="52593" xr:uid="{D6B2D727-331E-4271-A25C-31F24B93AD10}"/>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3 4" xfId="55606" xr:uid="{1ED3334D-3C41-4A91-A477-3B01E15FF84D}"/>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4 8" xfId="49623" xr:uid="{FD3353E1-8AB1-44A0-B630-02C509974D02}"/>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2 4" xfId="57132" xr:uid="{1A571C26-57A7-4CEF-8DCF-D1FA2AEB056E}"/>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5 7" xfId="51149" xr:uid="{22D013B7-260E-485B-B44B-7FEA2D3F45AC}"/>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6 4" xfId="54162" xr:uid="{DE49C25E-5E70-4E43-9658-8987408E26EF}"/>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10" xfId="48295" xr:uid="{079AC573-07A1-4B2D-A132-3183159F5E6D}"/>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2 4" xfId="59414" xr:uid="{82B379A3-55DC-4761-BAD8-7C9564ED5E90}"/>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2 7" xfId="53431" xr:uid="{2048ABED-CB9A-4898-BB69-F1C09991C008}"/>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3 4" xfId="56444" xr:uid="{31B0BB29-6C88-44FE-9FF5-53741B0C0C9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2 8" xfId="50461" xr:uid="{E78520AE-4530-43CF-8A8A-B30CBCF7C356}"/>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2 4" xfId="57970" xr:uid="{BAA1589E-D779-495C-920E-A1AD7036136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3 7" xfId="51987" xr:uid="{2121B791-3660-4B96-8A4D-C84D54760CF4}"/>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4 4" xfId="55000" xr:uid="{2D796DB2-7088-48C3-ADDA-7BFD4FC43602}"/>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2 9" xfId="49017" xr:uid="{79770804-AC83-47DB-BBF0-DBCA38D4A5EC}"/>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2 4" xfId="58692" xr:uid="{46044EEB-4E09-4148-9716-AD9AB417803D}"/>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2 7" xfId="52709" xr:uid="{33E28F34-8474-4B96-889E-67E7EE3AF55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3 4" xfId="55722" xr:uid="{5FD67101-2877-4A25-8501-D5DA16B82DE6}"/>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3 8" xfId="49739" xr:uid="{D0EC40E7-A0A5-4816-8F0C-EBD31EF6C3FA}"/>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2 4" xfId="57248" xr:uid="{3F8119CF-4F71-49BE-836F-E6EFDD8C7A01}"/>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4 7" xfId="51265" xr:uid="{8CF2B133-A589-45FB-BA86-9B86656FE4B8}"/>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5 4" xfId="54278" xr:uid="{1A8ADF1C-A9A8-4AE3-B794-6A99AD317295}"/>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2 4" xfId="59066" xr:uid="{8E1C5AAC-234F-4BB1-82FF-2BCF1B649017}"/>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2 7" xfId="53083" xr:uid="{52EF1AF2-E66B-4311-AAB8-8491C6B38255}"/>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3 4" xfId="56096" xr:uid="{61D7AB77-6FB8-4643-95A8-0AFB8E9CFCAB}"/>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2 8" xfId="50113" xr:uid="{361FBCB0-FAA8-4CDC-8F47-1C7C2AFEB174}"/>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2 4" xfId="57622" xr:uid="{005D7C6A-B6E5-46A0-8D8E-7703D3857C09}"/>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3 7" xfId="51639" xr:uid="{3891C12F-210B-499A-87B8-4FD602283148}"/>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4 4" xfId="54652" xr:uid="{A2011615-124D-4A70-9AFB-B15016933740}"/>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5 9" xfId="48669" xr:uid="{D1C4A0C9-8482-4B28-A640-92D997082578}"/>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2 4" xfId="58344" xr:uid="{8ACA2A71-FCAE-4D61-A782-F013B56CFB7C}"/>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2 7" xfId="52361" xr:uid="{76353DCD-A366-46F9-8D26-CF826BC7145B}"/>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3 4" xfId="55374" xr:uid="{C5F98ABA-8FAE-4C91-9357-0E67E6776FDA}"/>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6 8" xfId="49391" xr:uid="{0B52F814-E397-4C68-AC1A-1E30529D82D7}"/>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2 4" xfId="56900" xr:uid="{7CC486BC-E378-432E-8646-C54EE8131309}"/>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7 7" xfId="50917" xr:uid="{EA457A9C-621C-40B5-8B04-A300E85D86DE}"/>
    <cellStyle name="20% - Accent2 2 2 8" xfId="12093" xr:uid="{71CF9C40-0978-4ECC-B40A-913B7D0424C3}"/>
    <cellStyle name="20% - Accent2 2 2 8 2" xfId="30020" xr:uid="{7805DA09-0461-41AD-8163-FCAF9A2845C7}"/>
    <cellStyle name="20% - Accent2 2 2 8 3" xfId="41965" xr:uid="{B18CF8AC-6D9A-4F91-86B9-A8CF482208D3}"/>
    <cellStyle name="20% - Accent2 2 2 8 4" xfId="53930" xr:uid="{C922C324-BE38-4046-91D6-96D03F2B5199}"/>
    <cellStyle name="20% - Accent2 2 2 9" xfId="18052" xr:uid="{58323EB6-11D7-4E97-BBE3-746740CE57C2}"/>
    <cellStyle name="20% - Accent2 2 3" xfId="188" xr:uid="{00000000-0005-0000-0000-000044000000}"/>
    <cellStyle name="20% - Accent2 2 3 10" xfId="36040" xr:uid="{F8068898-5ABB-4025-9815-6383E519ACEF}"/>
    <cellStyle name="20% - Accent2 2 3 11" xfId="48005" xr:uid="{8E0DE8F7-B53C-42FC-B6B4-87FDE2FCD4FB}"/>
    <cellStyle name="20% - Accent2 2 3 2" xfId="536" xr:uid="{00000000-0005-0000-0000-000044000000}"/>
    <cellStyle name="20% - Accent2 2 3 2 10" xfId="48353" xr:uid="{A2A32041-7665-4685-8625-5D2AF993C74E}"/>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2 4" xfId="59472" xr:uid="{F8C30377-8790-4903-BF38-BCDFF937BC9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2 7" xfId="53489" xr:uid="{AE0C6C40-94AA-42CE-904E-6D747B69F1A5}"/>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3 4" xfId="56502" xr:uid="{1A2BA693-CC94-41F0-9B18-2E94980F5274}"/>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2 8" xfId="50519" xr:uid="{5CF2A94B-AD34-4BF1-A64A-D60B26A11550}"/>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2 4" xfId="58028" xr:uid="{6A30170A-E6E2-4FAB-AE14-028A0EBB222F}"/>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3 7" xfId="52045" xr:uid="{E4B96C08-DB44-46EB-AE52-642B95DC92CD}"/>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4 4" xfId="55058" xr:uid="{AA799393-9490-457C-8DB3-D4F9B76E81C7}"/>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2 9" xfId="49075" xr:uid="{2D776B2A-CA0F-4092-8AE4-990682784BF1}"/>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2 4" xfId="58750" xr:uid="{F5B6C1A2-4D48-4966-949C-80188E53469E}"/>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2 7" xfId="52767" xr:uid="{FA189970-6500-4C44-BAE7-DF5E69CE75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3 4" xfId="55780" xr:uid="{FFCB796B-F090-4A5E-BF7A-12FF3769F80D}"/>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3 8" xfId="49797" xr:uid="{0C145FC0-AB2B-41EF-B30D-BC39F70EBC57}"/>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2 4" xfId="57306" xr:uid="{E2F9AC36-DBA7-404B-983E-5315BB4D7123}"/>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4 7" xfId="51323" xr:uid="{3CFFFA5B-EEA5-408F-BD98-1B705E43C64D}"/>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5 4" xfId="54336" xr:uid="{FC5016E5-2393-45A8-A908-FCE8CF123263}"/>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2 4" xfId="59124" xr:uid="{919D70C5-D684-4B92-A906-66E51535D04F}"/>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2 7" xfId="53141" xr:uid="{54095A26-FCC8-433E-8B78-93E435413A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3 4" xfId="56154" xr:uid="{9D76EB4E-54D4-406C-B992-DA017443F78A}"/>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2 8" xfId="50171" xr:uid="{96221CB8-2B64-4285-8323-D107CFEEB062}"/>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2 4" xfId="57680" xr:uid="{43D59991-58A4-4617-BBFB-B5E70EEAC4B2}"/>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3 7" xfId="51697" xr:uid="{BF9A7C29-76EF-4BF4-8026-767287367D05}"/>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4 4" xfId="54710" xr:uid="{E20AE7D4-E431-458F-ADD2-BA7BA4456E9D}"/>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3 9" xfId="48727" xr:uid="{AD34F978-DD43-4F65-84C2-451AB73B2D3B}"/>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2 4" xfId="58402" xr:uid="{08DAADFE-D1A2-4BAF-94A9-90351AF66556}"/>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2 7" xfId="52419" xr:uid="{9E5F15AB-67B2-40B5-BAA2-05CFFD9829E6}"/>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3 4" xfId="55432" xr:uid="{A334AF31-7BE1-4045-BF8C-E62B474EF4A6}"/>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4 8" xfId="49449" xr:uid="{34FB1A2C-5293-4CD5-B56F-852773A14C6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2 4" xfId="56958" xr:uid="{81B6C4C0-623D-478F-AC28-0C74A0AEF5F9}"/>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5 7" xfId="50975" xr:uid="{E07BADC0-657F-4AC4-9594-0005A27D652D}"/>
    <cellStyle name="20% - Accent2 2 3 6" xfId="12151" xr:uid="{7F5DE0D5-7141-40F7-820B-E3BED7FA8DBC}"/>
    <cellStyle name="20% - Accent2 2 3 6 2" xfId="30078" xr:uid="{FC41C7F6-97BF-46AB-AE2D-648CDCE4069D}"/>
    <cellStyle name="20% - Accent2 2 3 6 3" xfId="42023" xr:uid="{0DF1BC32-319D-4C8C-A714-3A0A33E91D20}"/>
    <cellStyle name="20% - Accent2 2 3 6 4" xfId="53988" xr:uid="{F2175E30-B0A7-4BAB-93BF-87841CB15C67}"/>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11" xfId="48121" xr:uid="{52FED8A0-CCE3-42F6-9150-BC60B25DE202}"/>
    <cellStyle name="20% - Accent2 2 4 2" xfId="652" xr:uid="{00000000-0005-0000-0000-000044000000}"/>
    <cellStyle name="20% - Accent2 2 4 2 10" xfId="48469" xr:uid="{1ADA9C38-40E1-4D52-8119-E311695ABEFA}"/>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2 4" xfId="59588" xr:uid="{7D409031-45E3-4997-B1E7-B97177B4602C}"/>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2 7" xfId="53605" xr:uid="{E91A4B18-EE50-4590-83EA-B44842971F93}"/>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3 4" xfId="56618" xr:uid="{9D2A5872-BE95-4695-A144-11C580B0B2A8}"/>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2 8" xfId="50635" xr:uid="{C20C4E2D-FD9B-4F20-BC19-BC860557E40D}"/>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2 4" xfId="58144" xr:uid="{65FB0968-AF0A-44C7-A5DD-929304BB09B6}"/>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3 7" xfId="52161" xr:uid="{87B493BC-7BDA-4E50-ADBF-AA32E7BAF177}"/>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4 4" xfId="55174" xr:uid="{A3597229-2388-4657-96CE-F42181D0E88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2 9" xfId="49191" xr:uid="{62564D77-33E0-42E1-9F02-4A215B51F99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2 4" xfId="58866" xr:uid="{5BAD527A-5F10-462D-AE9E-B3708DE1635D}"/>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2 7" xfId="52883" xr:uid="{DFB8047E-EC3A-4726-A6B8-731217927B8A}"/>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3 4" xfId="55896" xr:uid="{8AA3F9FC-CE69-46AC-B76C-51A9CFE4068A}"/>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3 8" xfId="49913" xr:uid="{46A384F3-3C8A-458C-8F6A-A46B3A51D79C}"/>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2 4" xfId="57422" xr:uid="{C8CFAB84-E0F7-4EB7-B33F-0B9DBF950FAD}"/>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4 7" xfId="51439" xr:uid="{763E8888-6C4B-452F-8BE3-C8BF87CAF4BD}"/>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5 4" xfId="54452" xr:uid="{163BDF33-31A9-4AFA-B310-7BD01D6B1EE6}"/>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2 4" xfId="59240" xr:uid="{4C825123-E0D8-41A4-9783-E80927AE0F2C}"/>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2 7" xfId="53257" xr:uid="{E8729EB5-7071-4F81-BBC4-09E5D6D2A4FA}"/>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3 4" xfId="56270" xr:uid="{8E257A44-AEC7-431A-B3DD-143841877EAF}"/>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2 8" xfId="50287" xr:uid="{87674B22-56A8-4A35-BCFF-20C02619CA21}"/>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2 4" xfId="57796" xr:uid="{5AA2C4B6-F251-4719-B441-4A965ACBE040}"/>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3 7" xfId="51813" xr:uid="{B04CD968-6595-4BE9-854F-53AC53C7C4F6}"/>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4 4" xfId="54826" xr:uid="{9B792F35-71D4-4695-B503-C28E05BE7FF3}"/>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3 9" xfId="48843" xr:uid="{7C522A2F-6ECE-489C-8DBF-8183177FC47E}"/>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2 4" xfId="58518" xr:uid="{EF2B0AAC-3E17-4F78-B60A-3B02EA5E42DA}"/>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2 7" xfId="52535" xr:uid="{6BAEB7FC-0DFD-40AA-811C-615BFFF9BB59}"/>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3 4" xfId="55548" xr:uid="{558480EC-A3DC-4629-95D4-004E3FEF844F}"/>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4 8" xfId="49565" xr:uid="{2BAECA74-4373-48C6-BD90-0D07EE24677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2 4" xfId="57074" xr:uid="{5BBCF601-1FEE-4104-A59E-DE9C6F60815C}"/>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5 7" xfId="51091" xr:uid="{5A36B32C-BFF1-4AE3-9ABD-EB452F663731}"/>
    <cellStyle name="20% - Accent2 2 4 6" xfId="12267" xr:uid="{8CC85F31-4E30-493A-B2CF-35189324B44B}"/>
    <cellStyle name="20% - Accent2 2 4 6 2" xfId="30194" xr:uid="{89BDFF75-AA8B-4E02-9304-C6E6A7D0026E}"/>
    <cellStyle name="20% - Accent2 2 4 6 3" xfId="42139" xr:uid="{AD66629B-D37D-4EB5-932A-D7CC6302096D}"/>
    <cellStyle name="20% - Accent2 2 4 6 4" xfId="54104" xr:uid="{FFB3B138-5920-45BF-B981-3E72F352F5D5}"/>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10" xfId="48237" xr:uid="{B1EEFE01-9378-4888-9916-39873432CB86}"/>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2 4" xfId="59356" xr:uid="{57F68036-AF2E-4E80-B7DB-3DBCC04A80D1}"/>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2 7" xfId="53373" xr:uid="{773C2197-D62B-4AF3-9A31-E50C35D8902D}"/>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3 4" xfId="56386" xr:uid="{2033B789-936C-457C-B8C5-0054A15FC1E1}"/>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2 8" xfId="50403" xr:uid="{F1C709F9-DE60-4798-8A0A-BD95E21BB81A}"/>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2 4" xfId="57912" xr:uid="{3BCA79F0-32F2-4CE5-8CE8-915A20195D3F}"/>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3 7" xfId="51929" xr:uid="{7AC1AF58-4D87-446E-83B2-FA4463A776DB}"/>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4 4" xfId="54942" xr:uid="{305E87A0-2E9A-4960-8F13-920C63988F99}"/>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2 9" xfId="48959" xr:uid="{8C2E3DE4-3631-4181-A806-8EB7100733F5}"/>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2 4" xfId="58634" xr:uid="{05981171-F9A0-40BF-B31A-B17B5E5A005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2 7" xfId="52651" xr:uid="{01761350-9013-4171-865C-A223058DFC25}"/>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3 4" xfId="55664" xr:uid="{FC7B4CF1-E55D-4877-B4E3-29324ADB5198}"/>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3 8" xfId="49681" xr:uid="{5EEC4CA9-5FE0-4E8D-BCD2-863BA059B8A3}"/>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2 4" xfId="57190" xr:uid="{7F85CE10-7126-4FD9-81B4-23844898C66D}"/>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4 7" xfId="51207" xr:uid="{FC3F2820-E340-4BDD-A32F-5AB7DA841CB0}"/>
    <cellStyle name="20% - Accent2 2 5 5" xfId="12383" xr:uid="{5DF575A5-E53D-4296-B8DF-82C2115B177D}"/>
    <cellStyle name="20% - Accent2 2 5 5 2" xfId="30310" xr:uid="{BC0663C7-16A3-4F00-827D-A15C2D61EF05}"/>
    <cellStyle name="20% - Accent2 2 5 5 3" xfId="42255" xr:uid="{6804227F-B8BF-4327-8395-8FA960F8562F}"/>
    <cellStyle name="20% - Accent2 2 5 5 4" xfId="54220" xr:uid="{63A86B8B-CB87-4C88-96B0-FC9580EDA233}"/>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2 4" xfId="59008" xr:uid="{2D522802-3C3B-4EF7-8431-7EE0DE8A4C3C}"/>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2 7" xfId="53025" xr:uid="{863618D7-C3FD-45AA-8319-BEF137A59E6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3 4" xfId="56038" xr:uid="{069691A5-495E-444C-AC5B-AC748CFB97F8}"/>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2 8" xfId="50055" xr:uid="{3EFE38D5-A7C5-4D6C-9EA2-FD3A827E5FF9}"/>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2 4" xfId="57564" xr:uid="{639C90C1-BC3F-41F6-A667-C6F6B3094227}"/>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3 7" xfId="51581" xr:uid="{9357CED2-4D9F-4949-BB9B-C6614C47CF4C}"/>
    <cellStyle name="20% - Accent2 2 6 4" xfId="12757" xr:uid="{4C41046A-9443-44ED-BC63-5F52B4747BEE}"/>
    <cellStyle name="20% - Accent2 2 6 4 2" xfId="30684" xr:uid="{0101EDCE-B789-4BD6-B239-B0A9BB9CB21E}"/>
    <cellStyle name="20% - Accent2 2 6 4 3" xfId="42629" xr:uid="{A6990B30-7177-4FEF-B1B7-EB4CADC5FD41}"/>
    <cellStyle name="20% - Accent2 2 6 4 4" xfId="54594" xr:uid="{49F151D7-A50C-457E-87B3-15D39CB6395E}"/>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6 9" xfId="48611" xr:uid="{9F8F6A04-C203-4AFB-95C4-83B223D8F906}"/>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2 4" xfId="58286" xr:uid="{70BE576B-016E-4BB3-B292-37BF344AA4C4}"/>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2 7" xfId="52303" xr:uid="{C04CEA72-434F-450C-9ACA-F3C0735F333F}"/>
    <cellStyle name="20% - Accent2 2 7 3" xfId="13479" xr:uid="{3E6170ED-93AB-440B-94B4-6B8B357E5E96}"/>
    <cellStyle name="20% - Accent2 2 7 3 2" xfId="31406" xr:uid="{46B230D1-601F-4456-A6D0-E954EC301F91}"/>
    <cellStyle name="20% - Accent2 2 7 3 3" xfId="43351" xr:uid="{63861B75-15D5-4742-BE91-9A99DBB4BFCD}"/>
    <cellStyle name="20% - Accent2 2 7 3 4" xfId="55316" xr:uid="{14B0A271-F1BA-4A41-A8BE-808BD12EE201}"/>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7 8" xfId="49333" xr:uid="{7129A2BC-6312-41C7-A88E-9B0A1CC5FD0A}"/>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2 4" xfId="56842" xr:uid="{B85946B8-B391-4C92-BE5B-6DAE0684CF46}"/>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8 7" xfId="50859" xr:uid="{99A32E9E-9D8D-4C1F-9D90-7E712F9D51FB}"/>
    <cellStyle name="20% - Accent2 2 9" xfId="12035" xr:uid="{6795DA0E-0F0B-4DCC-8D91-CC337B2FDFFD}"/>
    <cellStyle name="20% - Accent2 2 9 2" xfId="29962" xr:uid="{D0CE0672-C267-4DC0-88B2-68755300CD02}"/>
    <cellStyle name="20% - Accent2 2 9 3" xfId="41907" xr:uid="{B6AAE8DC-7621-428C-897E-0906558AD883}"/>
    <cellStyle name="20% - Accent2 2 9 4" xfId="53872" xr:uid="{500C680F-022A-4096-AB99-FB5003DD137C}"/>
    <cellStyle name="20% - Accent2 20" xfId="23939" xr:uid="{B56DAA6B-21AC-4407-A114-8C58CE3DDD6F}"/>
    <cellStyle name="20% - Accent2 21" xfId="35887" xr:uid="{717C26F6-929F-4A4B-823F-929DD1939F0B}"/>
    <cellStyle name="20% - Accent2 22" xfId="47831" xr:uid="{4153FEA6-08D2-4BC0-8438-2F41D1DDD1F8}"/>
    <cellStyle name="20% - Accent2 23" xfId="47852" xr:uid="{CCD23855-E963-43AE-9076-4AF4ED9A59F9}"/>
    <cellStyle name="20% - Accent2 24" xfId="59797" xr:uid="{5F1C38C4-E54D-4B1B-B960-32E56EB58847}"/>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13" xfId="47916" xr:uid="{581E5E20-143F-4221-B897-CAE7DDEB6203}"/>
    <cellStyle name="20% - Accent2 3 2" xfId="215" xr:uid="{00000000-0005-0000-0000-000060000000}"/>
    <cellStyle name="20% - Accent2 3 2 10" xfId="36067" xr:uid="{FB2EF589-5D59-4C48-963B-A873442D684A}"/>
    <cellStyle name="20% - Accent2 3 2 11" xfId="48032" xr:uid="{34A1E164-9624-44C0-B93A-341CF071CB11}"/>
    <cellStyle name="20% - Accent2 3 2 2" xfId="563" xr:uid="{00000000-0005-0000-0000-000060000000}"/>
    <cellStyle name="20% - Accent2 3 2 2 10" xfId="48380" xr:uid="{AD6868EA-995A-4BC6-BC52-9FD00A0646C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2 4" xfId="59499" xr:uid="{44E00E01-C1FF-4D5C-85A4-40FD4B1EB308}"/>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2 7" xfId="53516" xr:uid="{C5835A03-C786-4F46-97B0-EBDE5AF89F1F}"/>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3 4" xfId="56529" xr:uid="{4EA81BC6-C026-47C1-BF31-B54FA3102169}"/>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2 8" xfId="50546" xr:uid="{3199B9AC-2116-4EA4-B966-DDE2630DF5E6}"/>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2 4" xfId="58055" xr:uid="{1C05B8AC-6559-4E4F-8B73-FC0A318A39B5}"/>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3 7" xfId="52072" xr:uid="{9EAA7766-E900-4207-9760-324ACFF1034F}"/>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4 4" xfId="55085" xr:uid="{DA0F4ABC-A8E8-4145-9913-DBEB7CBBF89C}"/>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2 9" xfId="49102" xr:uid="{4C552241-5E06-4D2A-A62C-F9A8F154EF82}"/>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2 4" xfId="58777" xr:uid="{15C900A9-3DFA-438A-A1B9-FD1BCD857BF6}"/>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2 7" xfId="52794" xr:uid="{C66195FB-6D87-4EB2-B08B-9D8DD79B327E}"/>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3 4" xfId="55807" xr:uid="{B0FC4148-982A-4094-917C-D71C0CDACD81}"/>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3 8" xfId="49824" xr:uid="{21A70727-4C3D-4BC2-81C9-5B5EA24419CD}"/>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2 4" xfId="57333" xr:uid="{5BF4ECEE-D247-4A91-83E5-E697518C9CBC}"/>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4 7" xfId="51350" xr:uid="{71A2C789-73DE-4DC1-8E2C-0BB1C6665185}"/>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5 4" xfId="54363" xr:uid="{7231D2F2-0954-4F77-9713-5D828BFA5A3A}"/>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2 4" xfId="59151" xr:uid="{1D5DDAE0-B90D-49FB-B9AD-62C4DD68AA64}"/>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2 7" xfId="53168" xr:uid="{8A7C30F7-A6FE-4BC8-9617-67D2F7D9320C}"/>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3 4" xfId="56181" xr:uid="{EF40D582-46A4-41BA-BC00-D4B18E84B4CD}"/>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2 8" xfId="50198" xr:uid="{5B9DEC9D-53EC-400F-8073-6701D914F5F3}"/>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2 4" xfId="57707" xr:uid="{0B193BDC-3B07-424F-AA1A-D4F0D28F676C}"/>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3 7" xfId="51724" xr:uid="{E8F38ACE-EE02-4047-90C7-09B4D65E6991}"/>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4 4" xfId="54737" xr:uid="{6485A685-F257-4B90-BDA0-2404A9EA2179}"/>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3 9" xfId="48754" xr:uid="{DDE54917-BB8F-47DD-8E18-99F2BA683842}"/>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2 4" xfId="58429" xr:uid="{EBF2859A-A211-4707-806F-BD5C8D16555E}"/>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2 7" xfId="52446" xr:uid="{88A554D6-37D5-4FB4-BBF1-34EA7CFAD360}"/>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3 4" xfId="55459" xr:uid="{2C6ED2D8-CF43-46F4-BF5E-430D681CE825}"/>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4 8" xfId="49476" xr:uid="{1B1ACF22-5757-4596-8627-C0D5B6FC3C0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2 4" xfId="56985" xr:uid="{F3F5825F-5229-45FB-B716-56C7D1C3D3FD}"/>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5 7" xfId="51002" xr:uid="{C15A76C5-3F3D-4A0B-949E-F1EEFC3A92B4}"/>
    <cellStyle name="20% - Accent2 3 2 6" xfId="12178" xr:uid="{BD10F2A1-9A97-4F5B-9DEA-4A41D035808E}"/>
    <cellStyle name="20% - Accent2 3 2 6 2" xfId="30105" xr:uid="{17D62B52-78B2-40B6-B72B-C66792351E79}"/>
    <cellStyle name="20% - Accent2 3 2 6 3" xfId="42050" xr:uid="{62363FB1-1D37-44C9-9E74-2F3EE7451C12}"/>
    <cellStyle name="20% - Accent2 3 2 6 4" xfId="54015" xr:uid="{84A028DF-BC66-48F6-85F1-4578E3B35948}"/>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11" xfId="48148" xr:uid="{A697333A-E3FF-4BFB-A295-2F44E0984BF7}"/>
    <cellStyle name="20% - Accent2 3 3 2" xfId="679" xr:uid="{00000000-0005-0000-0000-000060000000}"/>
    <cellStyle name="20% - Accent2 3 3 2 10" xfId="48496" xr:uid="{B1273830-8315-4042-8521-FBACEF33860F}"/>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2 4" xfId="59615" xr:uid="{72CCDFD9-1CBA-45BF-BF00-4A770F929FFD}"/>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2 7" xfId="53632" xr:uid="{CD4B7149-CC36-409C-82AA-41E67094CD23}"/>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3 4" xfId="56645" xr:uid="{08025CD2-7C3D-4CF9-AE6A-E42703EA0A09}"/>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2 8" xfId="50662" xr:uid="{AD5F7ABE-36A1-4C8E-8740-CAD429D32288}"/>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2 4" xfId="58171" xr:uid="{BE5A7084-D5A2-4137-8A26-510BAACB9684}"/>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3 7" xfId="52188" xr:uid="{139EE1F6-7523-442C-85FA-C4BED0D73267}"/>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4 4" xfId="55201" xr:uid="{0FF5827D-DCA3-4117-9DA0-34872FC1DDB4}"/>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2 9" xfId="49218" xr:uid="{298612F5-034E-4FB6-BF2E-57BCFE31B9BB}"/>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2 4" xfId="58893" xr:uid="{9F69D58C-880C-4AA4-8F67-08044CEB10CB}"/>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2 7" xfId="52910" xr:uid="{BCB6B13F-FE4F-4B65-BCEB-9D9BEEDB8B20}"/>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3 4" xfId="55923" xr:uid="{3D52B945-0E5B-44AA-91BD-B2BF7CB65A48}"/>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3 8" xfId="49940" xr:uid="{158AD0C5-B0A6-44F3-83C2-2A6464223DA3}"/>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2 4" xfId="57449" xr:uid="{A62D2E04-4760-45EE-BFB1-91481401647D}"/>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4 7" xfId="51466" xr:uid="{C62AE356-5BDE-4593-A1FA-BDBE915E541F}"/>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5 4" xfId="54479" xr:uid="{2F873BBC-43CC-4792-9018-F1E279C5130C}"/>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2 4" xfId="59267" xr:uid="{650672AB-B0B4-4DD4-996C-018267E46526}"/>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2 7" xfId="53284" xr:uid="{E7E0CE36-39C6-4E53-B5AB-85405C3DB55B}"/>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3 4" xfId="56297" xr:uid="{3CC46AD8-7BC5-4067-A4CC-B82A2DFFB2DF}"/>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2 8" xfId="50314" xr:uid="{C6FE2C47-5DEC-479E-A180-2E570738A462}"/>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2 4" xfId="57823" xr:uid="{56C179F0-D484-4AD7-B3BD-1A1FA41FAC8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3 7" xfId="51840" xr:uid="{4A5BBD5A-6E25-4888-A7F7-90AD1F2C0DA2}"/>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4 4" xfId="54853" xr:uid="{07113CED-1A24-4E2F-A539-CBB5C2D12DC9}"/>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3 9" xfId="48870" xr:uid="{3A123A4F-9A3F-4629-96BB-365435E66516}"/>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2 4" xfId="58545" xr:uid="{E9E45833-AC8D-4309-BF4A-3A95AA2741F3}"/>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2 7" xfId="52562" xr:uid="{31EC9E3F-DB9C-40B0-9A87-4DB69462A4A9}"/>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3 4" xfId="55575" xr:uid="{67684EFF-D92F-4487-9045-05D737CFC4A1}"/>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4 8" xfId="49592" xr:uid="{042B5BCE-1286-4AA5-AEA5-A970B2637079}"/>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2 4" xfId="57101" xr:uid="{F83E82A9-44D5-40F4-A92E-B06098E54540}"/>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5 7" xfId="51118" xr:uid="{BA13733D-C737-4D31-BA26-3227E8D1E82B}"/>
    <cellStyle name="20% - Accent2 3 3 6" xfId="12294" xr:uid="{039980DC-B439-4198-954C-3B8452C54F7C}"/>
    <cellStyle name="20% - Accent2 3 3 6 2" xfId="30221" xr:uid="{3F49597E-8A06-4111-92D6-3D91F6E4B3B3}"/>
    <cellStyle name="20% - Accent2 3 3 6 3" xfId="42166" xr:uid="{DFFE7F33-CE24-4F36-AC4E-1940A523F829}"/>
    <cellStyle name="20% - Accent2 3 3 6 4" xfId="54131" xr:uid="{A6935C20-B500-4FC9-9A3C-C28D53F8DC25}"/>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10" xfId="48264" xr:uid="{581C119E-496B-4DE1-85D7-7DA6CBB85699}"/>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2 4" xfId="59383" xr:uid="{D4955AA6-30AA-4443-A92B-3EC86F362E87}"/>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2 7" xfId="53400" xr:uid="{D2CEF164-3911-4BCC-9405-98057E70FB40}"/>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3 4" xfId="56413" xr:uid="{C309C2B2-3FEA-47B0-9D3A-8DA314FCE721}"/>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2 8" xfId="50430" xr:uid="{B1C73A54-BEC2-4B19-8D9A-283A423CA430}"/>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2 4" xfId="57939" xr:uid="{A34564A2-B86F-4CCE-8898-959FF44FAA87}"/>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3 7" xfId="51956" xr:uid="{A6DB9940-8670-435D-ADF5-E2863632218E}"/>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4 4" xfId="54969" xr:uid="{4D88B2CC-3719-4A24-8348-7B95C6838301}"/>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2 9" xfId="48986" xr:uid="{7D0DEFD0-0CE1-450B-98EF-437D84AA6948}"/>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2 4" xfId="58661" xr:uid="{1D6BE085-9C35-4F7C-8350-2F4AB3471764}"/>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2 7" xfId="52678" xr:uid="{7AECF735-FAF9-4072-939F-73699DC5FEC6}"/>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3 4" xfId="55691" xr:uid="{A8D9D297-F8BC-4269-8C86-E63C3490F952}"/>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3 8" xfId="49708" xr:uid="{97121FFD-6BA2-40C6-94FA-8F2C4149E0FF}"/>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2 4" xfId="57217" xr:uid="{7F73A885-CD57-48CB-A62C-9873D6744020}"/>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4 7" xfId="51234" xr:uid="{79646381-A74B-4D65-81C9-63F2B82DA689}"/>
    <cellStyle name="20% - Accent2 3 4 5" xfId="12410" xr:uid="{10ACCD5A-382C-4F4A-B648-48374EB24F45}"/>
    <cellStyle name="20% - Accent2 3 4 5 2" xfId="30337" xr:uid="{B8760B5F-F3FA-4F5A-86F6-D4F5515ECC40}"/>
    <cellStyle name="20% - Accent2 3 4 5 3" xfId="42282" xr:uid="{A40619EC-C155-4664-AFD6-B7E88F04E258}"/>
    <cellStyle name="20% - Accent2 3 4 5 4" xfId="54247" xr:uid="{43AC88CC-FC87-495A-B1DD-CFFAEC1FEEC1}"/>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2 4" xfId="59035" xr:uid="{3AF84478-4EBD-4DAE-9ED6-D0A7AF881980}"/>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2 7" xfId="53052" xr:uid="{D57F7BCF-8CAD-4A4B-ABD9-082DF62E171F}"/>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3 4" xfId="56065" xr:uid="{FFDA20EF-32A4-4DB8-A59E-EF2C09E0F280}"/>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2 8" xfId="50082" xr:uid="{F8570672-2979-4895-81B4-10627C33014F}"/>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2 4" xfId="57591" xr:uid="{04407A4F-567C-465D-AFE9-96C757B6A5D0}"/>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3 7" xfId="51608" xr:uid="{287903EE-31AE-48FD-B339-EC62A74D06AA}"/>
    <cellStyle name="20% - Accent2 3 5 4" xfId="12784" xr:uid="{CA8AE761-5E78-4D40-A7D4-89D40DE5F36C}"/>
    <cellStyle name="20% - Accent2 3 5 4 2" xfId="30711" xr:uid="{896A84F7-10B3-408E-A80A-E43F56248543}"/>
    <cellStyle name="20% - Accent2 3 5 4 3" xfId="42656" xr:uid="{47D99DD6-A94F-415B-9E50-6792C363A287}"/>
    <cellStyle name="20% - Accent2 3 5 4 4" xfId="54621" xr:uid="{A40CB708-A089-4EBD-92DE-A77D4191A918}"/>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5 9" xfId="48638" xr:uid="{2F9FA242-9B8C-4BAF-8F5B-09C446E9B3D9}"/>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2 4" xfId="58313" xr:uid="{50E79DBE-199E-46E0-A3B9-7717FE4BD83F}"/>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2 7" xfId="52330" xr:uid="{B610F634-81D1-4C23-8B5E-72B7BB29CB6A}"/>
    <cellStyle name="20% - Accent2 3 6 3" xfId="13506" xr:uid="{4EF6737B-DBC4-482B-835C-8658B800F4B0}"/>
    <cellStyle name="20% - Accent2 3 6 3 2" xfId="31433" xr:uid="{5512EAB6-1E93-49F7-9B1A-701D470CA67D}"/>
    <cellStyle name="20% - Accent2 3 6 3 3" xfId="43378" xr:uid="{229BC418-B945-411B-AB45-ED26F93F2D07}"/>
    <cellStyle name="20% - Accent2 3 6 3 4" xfId="55343" xr:uid="{2AE5D992-72CB-4ADE-921F-F6A667F39849}"/>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6 8" xfId="49360" xr:uid="{895F8BC2-EEA0-4E9E-9EF3-ED0F7A229675}"/>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2 4" xfId="56869" xr:uid="{8BA78067-189D-4503-B5C3-86FF9DB9B83E}"/>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7 7" xfId="50886" xr:uid="{06BCA7E0-8AD6-4ACB-98F6-DE7131BAB352}"/>
    <cellStyle name="20% - Accent2 3 8" xfId="12062" xr:uid="{018D5F94-37D2-4F48-9E92-B263E8F9D451}"/>
    <cellStyle name="20% - Accent2 3 8 2" xfId="29989" xr:uid="{E8422831-FB0C-42B6-8CC6-273A2BB75C8D}"/>
    <cellStyle name="20% - Accent2 3 8 3" xfId="41934" xr:uid="{21FE3F82-3134-4B95-8628-177A5A24F2D9}"/>
    <cellStyle name="20% - Accent2 3 8 4" xfId="53899" xr:uid="{F8F6AC7F-3CB1-4BFE-92A1-56FBB8755927}"/>
    <cellStyle name="20% - Accent2 3 9" xfId="18021" xr:uid="{D5A60920-F79B-4E7F-BBC8-DC278156DC9C}"/>
    <cellStyle name="20% - Accent2 4" xfId="157" xr:uid="{00000000-0005-0000-0000-00009C000000}"/>
    <cellStyle name="20% - Accent2 4 10" xfId="36009" xr:uid="{2EF8CF17-71E8-4037-A03E-3F3B8938F479}"/>
    <cellStyle name="20% - Accent2 4 11" xfId="47974" xr:uid="{0169CEDC-3536-448A-BBDD-31963219271D}"/>
    <cellStyle name="20% - Accent2 4 2" xfId="505" xr:uid="{00000000-0005-0000-0000-00009C000000}"/>
    <cellStyle name="20% - Accent2 4 2 10" xfId="48322" xr:uid="{CBE61CCA-B2AE-4E89-B008-3C6AB5A89C49}"/>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2 4" xfId="59441" xr:uid="{E4A57D9E-3E75-43C0-9AC6-A42DC81A0D9B}"/>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2 7" xfId="53458" xr:uid="{BB81C25C-0ADF-40B7-9729-2448756D2328}"/>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3 4" xfId="56471" xr:uid="{9983197C-4188-4D85-BD63-EEB3D482468E}"/>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2 8" xfId="50488" xr:uid="{50671EDA-E20E-4CF6-9F27-5A0204945EAF}"/>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2 4" xfId="57997" xr:uid="{C62E1450-DBA3-4D23-9E6E-98F82AE17F90}"/>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3 7" xfId="52014" xr:uid="{E644B988-F31C-41AC-A50C-65BF7D822B6B}"/>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4 4" xfId="55027" xr:uid="{915FBBAD-3595-4BA0-BDAD-BF9C9F45B16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2 9" xfId="49044" xr:uid="{941EA649-B66B-4435-9BF8-39E2A1C43904}"/>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2 4" xfId="58719" xr:uid="{44C86578-22CF-4A45-B691-E64E726F3A58}"/>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2 7" xfId="52736" xr:uid="{CE45C7C0-8F3A-445A-9925-6F47615B2E4D}"/>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3 4" xfId="55749" xr:uid="{565F4F94-2258-4205-8F9F-0D0D5E2C04F6}"/>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3 8" xfId="49766" xr:uid="{89107F04-64C7-4095-B8FC-2F83F5FFB6A5}"/>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2 4" xfId="57275" xr:uid="{01028857-9048-4273-9FFB-09D6D63EE787}"/>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4 7" xfId="51292" xr:uid="{3D4875BB-E1FB-4B02-B66C-592D41B7B2ED}"/>
    <cellStyle name="20% - Accent2 4 2 5" xfId="12468" xr:uid="{70CC47D2-7821-44EF-BA6A-974941B236DC}"/>
    <cellStyle name="20% - Accent2 4 2 5 2" xfId="30395" xr:uid="{B948EF6A-D9C0-4A1D-BEFD-F0BCA36A2516}"/>
    <cellStyle name="20% - Accent2 4 2 5 3" xfId="42340" xr:uid="{C99696A2-92AA-4D7C-BB34-427585CC7C99}"/>
    <cellStyle name="20% - Accent2 4 2 5 4" xfId="54305" xr:uid="{43BC039A-2E30-48C6-A117-24C34E6C9FD7}"/>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2 4" xfId="59093" xr:uid="{5A713894-4B01-4F8E-AE1B-C3AC52BA606D}"/>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2 7" xfId="53110" xr:uid="{DBC2A6FE-9D41-4A92-AAE8-9474191FB4E7}"/>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3 4" xfId="56123" xr:uid="{B74FF8D5-CBA9-4D9A-93A0-AC5B39C5B6D3}"/>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2 8" xfId="50140" xr:uid="{21EEE3E4-1FD6-463C-9001-8F9418B7996E}"/>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2 4" xfId="57649" xr:uid="{D1136F01-D646-4205-B3D9-089844F9C3C0}"/>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3 7" xfId="51666" xr:uid="{19FD0491-A04D-43BD-9725-8218A32FDF06}"/>
    <cellStyle name="20% - Accent2 4 3 4" xfId="12842" xr:uid="{C948E323-852B-43B5-BACE-655C1783D317}"/>
    <cellStyle name="20% - Accent2 4 3 4 2" xfId="30769" xr:uid="{2AA7E430-99BB-4A5B-A17E-39D8CD24EF16}"/>
    <cellStyle name="20% - Accent2 4 3 4 3" xfId="42714" xr:uid="{1A774D39-E154-48E1-B0BD-A2EDD0328113}"/>
    <cellStyle name="20% - Accent2 4 3 4 4" xfId="54679" xr:uid="{983ABA9E-6B4A-46AA-90DE-8DE2EDF7A3C2}"/>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3 9" xfId="48696" xr:uid="{F56C0A95-3FD9-41FD-9967-0931FE67176A}"/>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2 4" xfId="58371" xr:uid="{9773FF48-DBAD-40E7-BFC2-092A277702BD}"/>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2 7" xfId="52388" xr:uid="{86BD59C8-E63D-43B2-8696-649FAC418DF5}"/>
    <cellStyle name="20% - Accent2 4 4 3" xfId="13564" xr:uid="{37CBFCD9-4862-4E40-BBF8-07BC00863D12}"/>
    <cellStyle name="20% - Accent2 4 4 3 2" xfId="31491" xr:uid="{BAA482D3-376A-46DC-AA14-A9F36B583DEF}"/>
    <cellStyle name="20% - Accent2 4 4 3 3" xfId="43436" xr:uid="{0BB92CD4-E40A-4619-A97E-B2D0DAB9D730}"/>
    <cellStyle name="20% - Accent2 4 4 3 4" xfId="55401" xr:uid="{EED9D190-AF20-4D6E-BB10-77C8F76F9F39}"/>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4 8" xfId="49418" xr:uid="{B08FE1E1-A7C9-490B-A93F-11FA8B8BAD27}"/>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2 4" xfId="56927" xr:uid="{041FA8CC-0016-406E-A0D1-539C3DB45BB7}"/>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5 7" xfId="50944" xr:uid="{731971A2-C30F-4A6C-A7DB-53535EFADC11}"/>
    <cellStyle name="20% - Accent2 4 6" xfId="12120" xr:uid="{0539CE2B-4FE9-4ED8-BFFE-8C30B9091848}"/>
    <cellStyle name="20% - Accent2 4 6 2" xfId="30047" xr:uid="{9E539813-39E6-4AB9-B4D7-C7AC8585617A}"/>
    <cellStyle name="20% - Accent2 4 6 3" xfId="41992" xr:uid="{6A5AC49C-F3CB-42E5-88BC-A0E28CD887E3}"/>
    <cellStyle name="20% - Accent2 4 6 4" xfId="53957" xr:uid="{0106378D-694E-492D-95D1-4B74CB8EC626}"/>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11" xfId="48090" xr:uid="{4BC09849-3D03-47A1-83D2-75306DF97B47}"/>
    <cellStyle name="20% - Accent2 5 2" xfId="621" xr:uid="{00000000-0005-0000-0000-000010010000}"/>
    <cellStyle name="20% - Accent2 5 2 10" xfId="48438" xr:uid="{1726D1AD-3F8B-416B-A9F0-3470E397124E}"/>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2 4" xfId="59557" xr:uid="{3E51FB25-6B3A-406C-9C92-EF5B7F295B9D}"/>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2 7" xfId="53574" xr:uid="{3E410AEC-3BEA-48D0-A20D-7BFE9C338ADB}"/>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3 4" xfId="56587" xr:uid="{014CE4E4-07D6-4BEC-94F9-00E6C02F1AE7}"/>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2 8" xfId="50604" xr:uid="{6DE65F6F-161A-42A8-8108-D3CC9865AC51}"/>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2 4" xfId="58113" xr:uid="{BA1BCE38-0FBE-4DD0-B1BF-4C435205C30E}"/>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3 7" xfId="52130" xr:uid="{4B4348FE-5348-458B-9D23-FA484B15BED6}"/>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4 4" xfId="55143" xr:uid="{17491CB7-C5ED-4A77-A394-8A55C915D1F4}"/>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2 9" xfId="49160" xr:uid="{EA28C785-A215-4731-A31E-B6E91BC5CC09}"/>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2 4" xfId="58835" xr:uid="{251B32E3-35F3-40F5-9549-C39B829EBCE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2 7" xfId="52852" xr:uid="{9A956D0E-B9C7-4038-9EDD-C96F1A504AFD}"/>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3 4" xfId="55865" xr:uid="{2084F74F-EFCF-42A8-B01B-62CA5136FD79}"/>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3 8" xfId="49882" xr:uid="{EF85D52D-8700-40DB-AF62-9C000FBBEA22}"/>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2 4" xfId="57391" xr:uid="{6F5D5C32-B956-4ED3-8589-B839422F57FE}"/>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4 7" xfId="51408" xr:uid="{0E99DD3D-0A41-4280-BC1C-575713938D56}"/>
    <cellStyle name="20% - Accent2 5 2 5" xfId="12584" xr:uid="{419B5985-0AB6-4094-944D-1B348D09F56D}"/>
    <cellStyle name="20% - Accent2 5 2 5 2" xfId="30511" xr:uid="{FE191A65-26D8-48BA-9F7B-2CAC2087FB22}"/>
    <cellStyle name="20% - Accent2 5 2 5 3" xfId="42456" xr:uid="{F0B24BE7-033C-48EF-9037-09FA83FEB774}"/>
    <cellStyle name="20% - Accent2 5 2 5 4" xfId="54421" xr:uid="{1922A0FF-B2DA-4054-9089-B2D7D4488A60}"/>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2 4" xfId="59209" xr:uid="{6810DB00-B591-4A47-B835-C9CE776F49D3}"/>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2 7" xfId="53226" xr:uid="{AAB4EEA4-1170-40CA-923D-5E483C8AF6DF}"/>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3 4" xfId="56239" xr:uid="{83A6A0F7-C415-4B38-96EF-61FCCDD306C6}"/>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2 8" xfId="50256" xr:uid="{63141AF6-F512-41E7-A1BA-ECE413E74C56}"/>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2 4" xfId="57765" xr:uid="{3BB10A6B-04BA-4F27-B1BB-598AD4F828F2}"/>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3 7" xfId="51782" xr:uid="{8D6545AF-0948-45E3-B652-13D3EC21967B}"/>
    <cellStyle name="20% - Accent2 5 3 4" xfId="12958" xr:uid="{040DE5BA-30D9-4492-9420-B5FE75D68073}"/>
    <cellStyle name="20% - Accent2 5 3 4 2" xfId="30885" xr:uid="{A1AD6699-6B24-4A8E-81C6-19ED45EF4E80}"/>
    <cellStyle name="20% - Accent2 5 3 4 3" xfId="42830" xr:uid="{DDCE3B30-BCE6-439D-A157-A606B0ADEE83}"/>
    <cellStyle name="20% - Accent2 5 3 4 4" xfId="54795" xr:uid="{AFF2D011-B0B9-47CF-97F2-7972947D44D4}"/>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3 9" xfId="48812" xr:uid="{C4C76506-62B4-4606-BFCD-172661EA678F}"/>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2 4" xfId="58487" xr:uid="{32490CD5-40DB-4EFE-8AC5-65C53FFB032C}"/>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2 7" xfId="52504" xr:uid="{D5EE0BCC-D441-4A65-8B12-27D056F8728D}"/>
    <cellStyle name="20% - Accent2 5 4 3" xfId="13680" xr:uid="{F770C757-A961-4C61-BC28-5A2C3BD739CD}"/>
    <cellStyle name="20% - Accent2 5 4 3 2" xfId="31607" xr:uid="{4DA7CE62-CC31-464B-8187-9D3C0AF0C1E3}"/>
    <cellStyle name="20% - Accent2 5 4 3 3" xfId="43552" xr:uid="{D8E430EE-3088-477D-9BDE-0E44BE7B7367}"/>
    <cellStyle name="20% - Accent2 5 4 3 4" xfId="55517" xr:uid="{530A90B4-256C-4077-873E-DBC10ABD82D3}"/>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4 8" xfId="49534" xr:uid="{74B5FC59-5901-41E9-BA27-750C0C940A48}"/>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2 4" xfId="57043" xr:uid="{931E1913-AB82-4A8B-A531-9B0FEC770C04}"/>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5 7" xfId="51060" xr:uid="{23DC8303-1512-4A9C-828C-D14BE4BEB7DA}"/>
    <cellStyle name="20% - Accent2 5 6" xfId="12236" xr:uid="{C5F99ADC-6E3D-4E5A-8675-4632EB33C946}"/>
    <cellStyle name="20% - Accent2 5 6 2" xfId="30163" xr:uid="{79A093E8-3EDF-47B4-ADEF-D07B3884EF85}"/>
    <cellStyle name="20% - Accent2 5 6 3" xfId="42108" xr:uid="{C6688252-33BB-42A6-B30B-6527116558D9}"/>
    <cellStyle name="20% - Accent2 5 6 4" xfId="54073" xr:uid="{0E87CEDF-63E2-4A08-BD2F-EC11C2C4C1C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10" xfId="48206" xr:uid="{3940B271-D732-4C8C-9629-D1636CBDDDE8}"/>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2 4" xfId="59325" xr:uid="{0E802E19-0E8E-4A32-A382-E78247461EC5}"/>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2 7" xfId="53342" xr:uid="{530F64E3-60AB-48C8-B745-CEBB15FD86E5}"/>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3 4" xfId="56355" xr:uid="{73CA6D1F-B4CE-44CD-8EF2-063FDB4A6770}"/>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2 8" xfId="50372" xr:uid="{46F169A5-CE17-40DE-A45E-C3BE12151EA8}"/>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2 4" xfId="57881" xr:uid="{0653BEC9-E639-4478-ACD3-74AFE7FC12DC}"/>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3 7" xfId="51898" xr:uid="{653379F8-9BCC-41A0-B12C-C2D0BD0AD23F}"/>
    <cellStyle name="20% - Accent2 6 2 4" xfId="13074" xr:uid="{6E97C618-1715-4221-B623-2709B2E7A845}"/>
    <cellStyle name="20% - Accent2 6 2 4 2" xfId="31001" xr:uid="{C90D7A07-A888-45B2-A108-C050803D23F5}"/>
    <cellStyle name="20% - Accent2 6 2 4 3" xfId="42946" xr:uid="{2CE53651-F42F-47CC-BE8C-76E5D2F5ABE4}"/>
    <cellStyle name="20% - Accent2 6 2 4 4" xfId="54911" xr:uid="{25588CD9-8B6C-4786-ADE4-621C90C58AF5}"/>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2 9" xfId="48928" xr:uid="{E2F81BF2-40DF-41B2-BCCA-D3327F0B39F3}"/>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2 4" xfId="58603" xr:uid="{2C60730D-4A28-4FB4-B8C7-75CB36CCCFC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2 7" xfId="52620" xr:uid="{441AD30C-FA97-4D5F-9CA1-B7F2CC7936E0}"/>
    <cellStyle name="20% - Accent2 6 3 3" xfId="13796" xr:uid="{91A76F2B-118D-4AF2-8F61-79B8ECF1E2B9}"/>
    <cellStyle name="20% - Accent2 6 3 3 2" xfId="31723" xr:uid="{D977CB19-9880-45F6-AAAB-D9F03199ACAD}"/>
    <cellStyle name="20% - Accent2 6 3 3 3" xfId="43668" xr:uid="{6568A938-E33E-4736-B6E6-9F60D009A287}"/>
    <cellStyle name="20% - Accent2 6 3 3 4" xfId="55633" xr:uid="{3DDC6838-B676-4391-BA41-CBD61BBBB0E9}"/>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3 8" xfId="49650" xr:uid="{11DBD6B2-23A6-472C-BA0F-C3788F53F7DE}"/>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2 4" xfId="57159" xr:uid="{C78B4476-E6AE-4E37-B769-4D1578BD82A4}"/>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4 7" xfId="51176" xr:uid="{57E59712-A854-4F7B-B0B6-006C800D6AA2}"/>
    <cellStyle name="20% - Accent2 6 5" xfId="12352" xr:uid="{49AEEFFA-59D5-47B3-9EC9-16EE800C294A}"/>
    <cellStyle name="20% - Accent2 6 5 2" xfId="30279" xr:uid="{08DAA7B2-914F-4DE5-8FA9-B086E429E90D}"/>
    <cellStyle name="20% - Accent2 6 5 3" xfId="42224" xr:uid="{09696578-3E2D-470C-8D82-25B732DD07B5}"/>
    <cellStyle name="20% - Accent2 6 5 4" xfId="54189" xr:uid="{EB5CB804-7BFD-4FD2-BEF5-99AE3A49173A}"/>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10" xfId="48556" xr:uid="{9269AFAE-EE76-4D9D-B77E-05C7DA607EF7}"/>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2 4" xfId="59675" xr:uid="{A354AF64-2753-4FB6-9C6C-ED19D5E9E9EC}"/>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2 7" xfId="53692" xr:uid="{B84053F2-29BC-4B80-9FAB-7F2E540E7660}"/>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3 4" xfId="56705" xr:uid="{AB1E5B34-FD33-45F7-BDEA-5498B52F351D}"/>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2 8" xfId="50722" xr:uid="{F2796F6C-D709-42C2-9C69-1F9D7225CFAE}"/>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2 4" xfId="58231" xr:uid="{7BF9134A-706D-4FFA-8C91-5551A4BDE38E}"/>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3 7" xfId="52248" xr:uid="{0FA09F1D-C68B-48B0-88E2-9B61E9704BA3}"/>
    <cellStyle name="20% - Accent2 7 2 4" xfId="13424" xr:uid="{FCE79B84-E3E2-41B8-AC5A-C308D458CF32}"/>
    <cellStyle name="20% - Accent2 7 2 4 2" xfId="31351" xr:uid="{63AC4B12-63DF-429B-AE4C-C26052E367A1}"/>
    <cellStyle name="20% - Accent2 7 2 4 3" xfId="43296" xr:uid="{3B661E99-316C-47A7-A38C-4774251896A9}"/>
    <cellStyle name="20% - Accent2 7 2 4 4" xfId="55261" xr:uid="{15344813-5CEC-4726-84F9-B61D2C61970D}"/>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2 9" xfId="49278" xr:uid="{DAA1E302-C200-4530-991E-79BB4044DC8E}"/>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2 4" xfId="58953" xr:uid="{9A6EFDC1-C8C1-4979-A099-1AC7AACF0F5C}"/>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2 7" xfId="52970" xr:uid="{1ED7214C-FED2-4E00-8BA1-E371ADFCEC10}"/>
    <cellStyle name="20% - Accent2 7 3 3" xfId="14146" xr:uid="{617B9B83-9056-4C02-8A6B-E10B7B153EBD}"/>
    <cellStyle name="20% - Accent2 7 3 3 2" xfId="32073" xr:uid="{F7E8830A-E3BF-4979-8229-0902337F0B87}"/>
    <cellStyle name="20% - Accent2 7 3 3 3" xfId="44018" xr:uid="{2DB3EED3-C6F2-48E6-954E-DD93725316CC}"/>
    <cellStyle name="20% - Accent2 7 3 3 4" xfId="55983" xr:uid="{EA61D8C2-2AF3-4290-887A-E4C29A570A95}"/>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3 8" xfId="50000" xr:uid="{32793F6F-12BF-4298-8506-F40EA3203D46}"/>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2 4" xfId="57509" xr:uid="{C71C67C6-2EED-46EF-B8CD-0E7D2CB7FF0B}"/>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4 7" xfId="51526" xr:uid="{683D23C2-D042-4134-8F0F-2CB5A8E2D85E}"/>
    <cellStyle name="20% - Accent2 7 5" xfId="12702" xr:uid="{5959302F-264E-42F9-B990-A9E742E93ECD}"/>
    <cellStyle name="20% - Accent2 7 5 2" xfId="30629" xr:uid="{F5F6734A-3229-457A-B253-6647E2278C3E}"/>
    <cellStyle name="20% - Accent2 7 5 3" xfId="42574" xr:uid="{7A148FDA-9716-415E-950F-51A0F29A2F2F}"/>
    <cellStyle name="20% - Accent2 7 5 4" xfId="54539" xr:uid="{EFE23FEB-8FE2-4CFD-AC4A-F8C6D9929700}"/>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2 4" xfId="58977" xr:uid="{47A29BE9-CCE5-4580-965C-2CFCACC19777}"/>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2 7" xfId="52994" xr:uid="{E3487B0D-0325-4FAF-B7D3-D0B49F50BF2E}"/>
    <cellStyle name="20% - Accent2 8 2 3" xfId="14170" xr:uid="{42354EDE-2A83-45C1-BE29-DFE1079F0C1C}"/>
    <cellStyle name="20% - Accent2 8 2 3 2" xfId="32097" xr:uid="{F6E2001C-7BB1-4633-A65E-EA4EF87E7AF8}"/>
    <cellStyle name="20% - Accent2 8 2 3 3" xfId="44042" xr:uid="{59D939E2-4E06-4348-9860-5C6C350DE808}"/>
    <cellStyle name="20% - Accent2 8 2 3 4" xfId="56007" xr:uid="{3E817B70-B22B-461F-88F1-1A19F95994D1}"/>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2 8" xfId="50024" xr:uid="{E70DB807-2706-4871-BE52-581C208B0965}"/>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2 4" xfId="57533" xr:uid="{4B865182-DA75-49B7-A8C5-7C609BF03A09}"/>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3 7" xfId="51550" xr:uid="{34F4476D-7EB5-45C0-88A9-22EBE2E37708}"/>
    <cellStyle name="20% - Accent2 8 4" xfId="12726" xr:uid="{4509E5D2-30E1-4CEE-ACFD-2CE024AC7F4D}"/>
    <cellStyle name="20% - Accent2 8 4 2" xfId="30653" xr:uid="{0F76EF9C-2B76-4329-B7D6-BA7327EEBE5D}"/>
    <cellStyle name="20% - Accent2 8 4 3" xfId="42598" xr:uid="{F69E6F05-24F7-46B8-AA70-9B57F417A16A}"/>
    <cellStyle name="20% - Accent2 8 4 4" xfId="54563" xr:uid="{733018B2-E129-421B-A8F6-D498A17EF66F}"/>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8 9" xfId="48580" xr:uid="{A2F56235-34CD-4B3C-8806-11C24C1D9B8E}"/>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2 4" xfId="58255" xr:uid="{29DA2541-9B75-48A5-B428-C1566BD11B81}"/>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2 7" xfId="52272" xr:uid="{7DBE9354-7777-470C-BFA3-96C60A197D76}"/>
    <cellStyle name="20% - Accent2 9 3" xfId="13448" xr:uid="{BF8F6574-2A6C-4D93-99A3-5DA23848A945}"/>
    <cellStyle name="20% - Accent2 9 3 2" xfId="31375" xr:uid="{A5413E47-6F53-403C-8043-6908743E495C}"/>
    <cellStyle name="20% - Accent2 9 3 3" xfId="43320" xr:uid="{71122B9C-C811-4377-BB8A-612983F30827}"/>
    <cellStyle name="20% - Accent2 9 3 4" xfId="55285" xr:uid="{1212F542-C2BC-4938-AE99-4427DCE44CBB}"/>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2 9 8" xfId="49302" xr:uid="{C9C972DF-9949-4505-8DC4-96A8C47CBC90}"/>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2 4" xfId="59702" xr:uid="{373B8F59-2864-4473-93F8-EF31F69F5B72}"/>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2 7" xfId="53719" xr:uid="{C589E7CB-6755-49EC-806C-70CBB15FA37C}"/>
    <cellStyle name="20% - Accent3 10 3" xfId="14895" xr:uid="{BD947590-4D6A-4322-A23E-A31E6F2FF77F}"/>
    <cellStyle name="20% - Accent3 10 3 2" xfId="32822" xr:uid="{F543214E-BB3B-49BF-A09B-D9ADB431D68D}"/>
    <cellStyle name="20% - Accent3 10 3 3" xfId="44767" xr:uid="{80624E40-60D4-405E-AAB6-F07F3A8C8B41}"/>
    <cellStyle name="20% - Accent3 10 3 4" xfId="56732" xr:uid="{CDA8EE43-D991-45BA-8AB6-5BCD87CB7E1A}"/>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0 8" xfId="50749" xr:uid="{95E054A4-BD45-400F-B611-B49F5FC66DE1}"/>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2 4" xfId="59735" xr:uid="{C6AEBA2B-760B-4AB2-9BAB-934048380257}"/>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2 7" xfId="53752" xr:uid="{0BD38185-3D02-4590-9944-1D98CC4C3B45}"/>
    <cellStyle name="20% - Accent3 11 3" xfId="14928" xr:uid="{CA87A0CF-5E28-421C-9C0F-A77A332FD5C9}"/>
    <cellStyle name="20% - Accent3 11 3 2" xfId="32855" xr:uid="{81943ED7-8676-4BB3-9866-E9D66DC0965B}"/>
    <cellStyle name="20% - Accent3 11 3 3" xfId="44800" xr:uid="{E8F180BA-BDF7-4490-B1BA-7218934A9F91}"/>
    <cellStyle name="20% - Accent3 11 3 4" xfId="56765" xr:uid="{8EB6590B-F6FF-47C4-BDA0-2C022B9C606D}"/>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1 8" xfId="50782" xr:uid="{375C6CEA-ED06-4903-93D1-9AF8394D51F0}"/>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2 4" xfId="59756" xr:uid="{8924AC61-E3D9-4FD7-9F65-B85BFB77FAA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2 7" xfId="53773" xr:uid="{A5EFA141-7983-4905-9AA5-DD5AA4D00FAF}"/>
    <cellStyle name="20% - Accent3 12 3" xfId="14949" xr:uid="{12E96367-4932-40EB-9C9B-BD73A28356F5}"/>
    <cellStyle name="20% - Accent3 12 3 2" xfId="32876" xr:uid="{FEFD6916-2B06-44D9-B25A-F10D282C5A76}"/>
    <cellStyle name="20% - Accent3 12 3 3" xfId="44821" xr:uid="{61B24E05-AE6B-40CF-86A5-928F89461CFF}"/>
    <cellStyle name="20% - Accent3 12 3 4" xfId="56786" xr:uid="{24A12534-A5F4-4E4E-BA7D-36B9B8491AAA}"/>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2 8" xfId="50803" xr:uid="{45BE6142-0B45-402A-A994-A5E1D8DABF67}"/>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2 4" xfId="56813" xr:uid="{53A573CE-6013-41AC-881E-650DA44E74ED}"/>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3 7" xfId="50830" xr:uid="{886CD25D-0492-4231-9F09-113BC960E40F}"/>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2 4" xfId="59779" xr:uid="{DC8DD536-919C-4613-B7CD-8F29D081F952}"/>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4 7" xfId="53796" xr:uid="{16D7207C-76F5-4A83-BFA2-7C66D337A7A2}"/>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5 5" xfId="53817" xr:uid="{4A383E6D-FC21-4C66-9D34-76CD4A951B2D}"/>
    <cellStyle name="20% - Accent3 16" xfId="12005" xr:uid="{532AF652-AC3A-488A-80F3-0790654D08D5}"/>
    <cellStyle name="20% - Accent3 16 2" xfId="29932" xr:uid="{A423D9B0-BF89-4B4D-A82E-934039E364A2}"/>
    <cellStyle name="20% - Accent3 16 3" xfId="41877" xr:uid="{CF3E7898-0BFE-43D8-8760-9B4F8D6B1162}"/>
    <cellStyle name="20% - Accent3 16 4" xfId="53842" xr:uid="{8F22914E-6EC7-4E8A-AA5A-EB0C27D59D80}"/>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14" xfId="47892" xr:uid="{A110EC72-E164-4833-9B38-8317DCA0CF21}"/>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13" xfId="47950" xr:uid="{912AAB3C-21E6-4887-865F-2B9151892284}"/>
    <cellStyle name="20% - Accent3 2 2 2" xfId="249" xr:uid="{00000000-0005-0000-0000-000045000000}"/>
    <cellStyle name="20% - Accent3 2 2 2 10" xfId="36101" xr:uid="{9C7E48B4-4243-4112-B707-98227F7D3779}"/>
    <cellStyle name="20% - Accent3 2 2 2 11" xfId="48066" xr:uid="{86DF233F-375A-4A0D-9A0D-A2348FBD1C22}"/>
    <cellStyle name="20% - Accent3 2 2 2 2" xfId="597" xr:uid="{00000000-0005-0000-0000-000045000000}"/>
    <cellStyle name="20% - Accent3 2 2 2 2 10" xfId="48414" xr:uid="{F185C65E-6C98-49B1-8159-127E034C0BD9}"/>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2 4" xfId="59533" xr:uid="{EAB4BA71-FF6A-4350-9EC0-9A7A1F97E1CC}"/>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2 7" xfId="53550" xr:uid="{AD4C18CF-4C27-4C18-9406-28D5C05DBCD9}"/>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3 4" xfId="56563" xr:uid="{10A84487-43EC-43D6-BDA9-47BB4173A4EE}"/>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2 8" xfId="50580" xr:uid="{9614D0F7-28E3-453E-BF8E-FFA1444E5C48}"/>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2 4" xfId="58089" xr:uid="{F9FFC575-E450-4D70-84D3-7113ABDD282D}"/>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3 7" xfId="52106" xr:uid="{7E30E0A2-59E9-4FAC-878C-ED3AFA1C3023}"/>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4 4" xfId="55119" xr:uid="{485FC31C-374A-47EB-8BE8-8A45270EC0E8}"/>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2 9" xfId="49136" xr:uid="{83F2C430-EC7A-44C5-8AB0-2A495485F57C}"/>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2 4" xfId="58811" xr:uid="{AB2C0D3A-1A97-44B7-AA92-40684D76B707}"/>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2 7" xfId="52828" xr:uid="{FD00338D-8584-437F-8676-773CC6780D69}"/>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3 4" xfId="55841" xr:uid="{0060B9A1-830D-4DD0-8DBE-FEFCD8E2C3D6}"/>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3 8" xfId="49858" xr:uid="{9F8E232B-4167-4858-AE4E-856BA0897E33}"/>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2 4" xfId="57367" xr:uid="{1304D069-2F09-4C7F-B3FA-340BF27B53A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4 7" xfId="51384" xr:uid="{2E765943-8CE3-4941-8845-CB3F4F8DFE3E}"/>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5 4" xfId="54397" xr:uid="{D4680286-AFA9-4CD6-9953-272A7F0E30C6}"/>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2 4" xfId="59185" xr:uid="{83ED748C-44BD-40C6-AB5D-2AC61E46D8E3}"/>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2 7" xfId="53202" xr:uid="{0B8AB4AA-094B-4CA8-BB3A-ACA606C34690}"/>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3 4" xfId="56215" xr:uid="{408C372A-DA9E-4C0A-99EF-CE8C2A991A69}"/>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2 8" xfId="50232" xr:uid="{B5CD88B9-8CE5-41B5-A9B5-1779F49AEDE9}"/>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2 4" xfId="57741" xr:uid="{205C72CD-8237-4478-BB0F-4B2225BD312A}"/>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3 7" xfId="51758" xr:uid="{4EB8A932-3E4F-4C51-8C19-7E2E1A00F611}"/>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4 4" xfId="54771" xr:uid="{99CF9ACA-325B-41F4-89F5-DDF3722C2ACA}"/>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3 9" xfId="48788" xr:uid="{41EBD338-E45D-4541-B4DC-104CA2B585B1}"/>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2 4" xfId="58463" xr:uid="{B60FB41F-C195-4517-9D7C-66C365340121}"/>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2 7" xfId="52480" xr:uid="{50A9C72E-7D4A-4BED-9EEB-AE2FD76570E9}"/>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3 4" xfId="55493" xr:uid="{C63779C7-5654-4EAC-8A84-C12E637C8F66}"/>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4 8" xfId="49510" xr:uid="{B61A9CC5-4D11-490D-B88E-6324C91274C4}"/>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2 4" xfId="57019" xr:uid="{4BC91B23-57AB-46DC-8106-D6ACF0092856}"/>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5 7" xfId="51036" xr:uid="{4A47FF7A-92EE-4741-A60F-C761FCE4E00C}"/>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6 4" xfId="54049" xr:uid="{96768D2D-086F-4A36-80E1-EFBAB498924E}"/>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11" xfId="48182" xr:uid="{68554B8F-CE91-40F6-8CD6-D8FD7A862995}"/>
    <cellStyle name="20% - Accent3 2 2 3 2" xfId="713" xr:uid="{00000000-0005-0000-0000-000045000000}"/>
    <cellStyle name="20% - Accent3 2 2 3 2 10" xfId="48530" xr:uid="{84B49D0A-F108-43D0-82D9-AA5B8A751695}"/>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2 4" xfId="59649" xr:uid="{E9D02006-9CE3-44D1-9EB8-A289EE8DB0A5}"/>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2 7" xfId="53666" xr:uid="{2CDE71D7-2EE7-47BE-8CD5-B1C87950A812}"/>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3 4" xfId="56679" xr:uid="{BCCE71B3-9CF4-4916-91CA-1E73820040E0}"/>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2 8" xfId="50696" xr:uid="{5FD76B0D-5A73-4C49-92E1-891734A17961}"/>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2 4" xfId="58205" xr:uid="{D1C5A286-C7AA-4434-BEE5-D0B87F240D72}"/>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3 7" xfId="52222" xr:uid="{C9A6AA1C-FA90-461D-996F-D2D7FD33D227}"/>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4 4" xfId="55235" xr:uid="{D98F77F8-49C6-40C1-B5DA-A4FECD9EFCDD}"/>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2 9" xfId="49252" xr:uid="{B79E1EC3-636D-4264-B64E-1C28D241A91A}"/>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2 4" xfId="58927" xr:uid="{2357AA2D-834F-4251-8322-34EE5BD748E7}"/>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2 7" xfId="52944" xr:uid="{932B9BF8-7B93-43D0-BEB1-465A9F422179}"/>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3 4" xfId="55957" xr:uid="{A4755FB7-20B0-446A-9B7B-996281C20028}"/>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3 8" xfId="49974" xr:uid="{F6F5A918-0377-44D1-9F28-8ECF48846B69}"/>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2 4" xfId="57483" xr:uid="{48B450B1-F563-4EE5-AD86-99B4FD84EAA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4 7" xfId="51500" xr:uid="{816870FB-2DCF-44F8-B86F-5CCDF2419009}"/>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5 4" xfId="54513" xr:uid="{212C956B-9321-46F0-A67E-B3CE4BA4787D}"/>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2 4" xfId="59301" xr:uid="{F925CA3C-4B9A-4A1A-8D9C-4FE142C4A867}"/>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2 7" xfId="53318" xr:uid="{407119EC-2052-4719-9243-7AF2640B41E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3 4" xfId="56331" xr:uid="{9D1E310F-C06A-4F3C-88FB-F8EE1901DB5E}"/>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2 8" xfId="50348" xr:uid="{D02A74DE-9FF3-42FC-9968-7398435138B0}"/>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2 4" xfId="57857" xr:uid="{75F9839E-4818-412F-ACCE-DE6AE4DE601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3 7" xfId="51874" xr:uid="{39DEC0F1-B899-406B-A5EB-848EEE878850}"/>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4 4" xfId="54887" xr:uid="{3314DBB2-263F-4A4F-9A35-97D101C835DC}"/>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3 9" xfId="48904" xr:uid="{F57F522A-8059-4A3C-A7B8-680C3F30824C}"/>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2 4" xfId="58579" xr:uid="{2DB13D44-AE95-4B4D-AD40-5367D2FE6C95}"/>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2 7" xfId="52596" xr:uid="{E9FF7A1D-2EE1-45B0-93DD-38060F85FEC5}"/>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3 4" xfId="55609" xr:uid="{B0A0DC55-CEED-4AFC-849E-E5178A8F9056}"/>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4 8" xfId="49626" xr:uid="{E6DC0336-FDCA-40F6-87B7-20863B81F324}"/>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2 4" xfId="57135" xr:uid="{65BD32FE-05C3-40AA-9601-F223A06826A9}"/>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5 7" xfId="51152" xr:uid="{562C1B62-052E-46FF-B472-E1B6CF82AFEE}"/>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6 4" xfId="54165" xr:uid="{A5E211E8-1F69-4992-9018-9E39A28797EB}"/>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10" xfId="48298" xr:uid="{E3205E5D-7EA6-474D-8CD5-239BF50E59FE}"/>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2 4" xfId="59417" xr:uid="{CE6E95B9-C611-4583-9274-6FA920C0201B}"/>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2 7" xfId="53434" xr:uid="{CD5838B6-874B-43BD-8146-DA594367361D}"/>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3 4" xfId="56447" xr:uid="{7AFBF1FC-29F1-41C6-BA55-32D6FB69C3FD}"/>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2 8" xfId="50464" xr:uid="{D61B6450-045B-4640-B8A1-AB452DE3B318}"/>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2 4" xfId="57973" xr:uid="{1A2BEB73-795B-405A-B7EF-80BCB7E00AB5}"/>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3 7" xfId="51990" xr:uid="{B4916ABF-E95F-4808-9B26-738AFB252F6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4 4" xfId="55003" xr:uid="{AB7D43D7-D044-4144-B177-FB6CCAD5906D}"/>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2 9" xfId="49020" xr:uid="{7D985909-EF4D-4EAD-8025-AEF8B1B7059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2 4" xfId="58695" xr:uid="{C85CB0A9-E522-40B2-9B22-0B02ABB522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2 7" xfId="52712" xr:uid="{7F815A9C-6D87-466C-9E2D-E62255A26FC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3 4" xfId="55725" xr:uid="{00B34F02-D63B-44DA-BBEE-9D2E3E59F1E0}"/>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3 8" xfId="49742" xr:uid="{2C03772A-6B80-406A-8B8D-CBE371B8D859}"/>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2 4" xfId="57251" xr:uid="{EF25CFB6-B20D-46F2-A756-6AC20486C579}"/>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4 7" xfId="51268" xr:uid="{2F9C1AA5-E06D-4361-9185-D8FE2CD682C1}"/>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5 4" xfId="54281" xr:uid="{635E6DAC-1A8F-41A7-A625-42E738C8C57F}"/>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2 4" xfId="59069" xr:uid="{4DE349C6-61F5-4462-B698-5E805C69FD1E}"/>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2 7" xfId="53086" xr:uid="{C0847711-BFC8-416C-BE13-4384085145AD}"/>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3 4" xfId="56099" xr:uid="{74DF6F0E-1C4F-43FD-993A-179088E5F3AD}"/>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2 8" xfId="50116" xr:uid="{CAB0BE5E-A7FC-4044-A3D4-A1135D3A93EE}"/>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2 4" xfId="57625" xr:uid="{EBDF6BED-6319-4B96-BBAD-02F1BFB39F40}"/>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3 7" xfId="51642" xr:uid="{6F608282-B89E-4B95-9046-72A984F83EDE}"/>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4 4" xfId="54655" xr:uid="{7790A6D3-3B6A-4064-8303-AAE6A957EAD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5 9" xfId="48672" xr:uid="{1F89B150-BDEF-4AA8-B762-A635E3409DA9}"/>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2 4" xfId="58347" xr:uid="{D09F71A8-350D-4DE3-B2FD-D2175C540E5F}"/>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2 7" xfId="52364" xr:uid="{D94FCAB1-7E7C-4691-9735-344E92E0D46A}"/>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3 4" xfId="55377" xr:uid="{D5B59DF7-AC2A-42C8-AF01-1594BF8C0F7D}"/>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6 8" xfId="49394" xr:uid="{5B8972FC-D8F6-42E9-9AA8-C82BCD3CAAAB}"/>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2 4" xfId="56903" xr:uid="{C1C20ADA-07A3-4115-9651-09EF88CC1AFE}"/>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7 7" xfId="50920" xr:uid="{82880E33-44E0-4733-AACF-D5DF607C8F14}"/>
    <cellStyle name="20% - Accent3 2 2 8" xfId="12096" xr:uid="{B70BDAD4-CDF5-441D-ADC9-BAA994F581E7}"/>
    <cellStyle name="20% - Accent3 2 2 8 2" xfId="30023" xr:uid="{6DF2210D-775F-4F32-AE34-7D007C12D72D}"/>
    <cellStyle name="20% - Accent3 2 2 8 3" xfId="41968" xr:uid="{FE201153-A1CF-4A0B-A97C-48A30E954C1B}"/>
    <cellStyle name="20% - Accent3 2 2 8 4" xfId="53933" xr:uid="{47C18DE1-119A-4F05-9815-F5C6807F4A77}"/>
    <cellStyle name="20% - Accent3 2 2 9" xfId="18055" xr:uid="{C5FE81F0-7C70-4AC2-ACFF-2EAAD644185C}"/>
    <cellStyle name="20% - Accent3 2 3" xfId="191" xr:uid="{00000000-0005-0000-0000-000045000000}"/>
    <cellStyle name="20% - Accent3 2 3 10" xfId="36043" xr:uid="{09764EA6-9DBC-4CAB-B31A-0F3D170DC0A8}"/>
    <cellStyle name="20% - Accent3 2 3 11" xfId="48008" xr:uid="{7F294AED-54B2-4EA8-B83F-1C5F2E246781}"/>
    <cellStyle name="20% - Accent3 2 3 2" xfId="539" xr:uid="{00000000-0005-0000-0000-000045000000}"/>
    <cellStyle name="20% - Accent3 2 3 2 10" xfId="48356" xr:uid="{1066912F-8DB4-4F39-AD7F-52352BFDA1AF}"/>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2 4" xfId="59475" xr:uid="{3F5444F4-D4E3-4150-9105-55C187391DB6}"/>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2 7" xfId="53492" xr:uid="{53524E89-8DAB-4B3B-8E95-74D74E0369FB}"/>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3 4" xfId="56505" xr:uid="{31FA3CD0-280E-4B59-9102-CA0B62C15B32}"/>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2 8" xfId="50522" xr:uid="{B2E84843-89C3-425F-9883-A012017C284C}"/>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2 4" xfId="58031" xr:uid="{E93E395C-D019-4C72-8D73-F44276742220}"/>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3 7" xfId="52048" xr:uid="{BCF56902-7F3C-4040-97A9-07B016E324E5}"/>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4 4" xfId="55061" xr:uid="{D8A6C219-082B-4B3C-810B-8284C63FF416}"/>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2 9" xfId="49078" xr:uid="{D4C058E0-2597-4A16-8534-4A4B9F5F408C}"/>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2 4" xfId="58753" xr:uid="{73381147-F2A5-4C5B-A78B-4A526DE2FFB7}"/>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2 7" xfId="52770" xr:uid="{8501CBC0-1A96-402C-829A-BDD78F2B633A}"/>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3 4" xfId="55783" xr:uid="{0B967E86-BDA6-4609-A34F-253980B3EEAF}"/>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3 8" xfId="49800" xr:uid="{8E4EDFAB-4853-41E5-BE58-1012724B357F}"/>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2 4" xfId="57309" xr:uid="{327839C8-2639-4A15-856A-FF41E914F230}"/>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4 7" xfId="51326" xr:uid="{F4927C15-B785-417F-840E-E0423730B98C}"/>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5 4" xfId="54339" xr:uid="{46BF0E33-AF0F-4A75-8846-7779FBAE884A}"/>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2 4" xfId="59127" xr:uid="{91E93525-47F3-43A1-8083-6C7834820C43}"/>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2 7" xfId="53144" xr:uid="{C485ACCB-6F5A-4A7F-AFC8-158B53110921}"/>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3 4" xfId="56157" xr:uid="{81D59AB6-602B-4E5C-8395-4F8F60C9AEF2}"/>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2 8" xfId="50174" xr:uid="{3EEC64B8-2DFC-4EB5-8AD2-FF13AB15E153}"/>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2 4" xfId="57683" xr:uid="{FDCFB8FB-5807-46DD-B3F3-EBC575E30436}"/>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3 7" xfId="51700" xr:uid="{17FEA4CB-A930-4F14-8549-E60D9585858D}"/>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4 4" xfId="54713" xr:uid="{BC9A6C93-CB1E-440D-B751-C5C0B00AE767}"/>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3 9" xfId="48730" xr:uid="{6909DE13-A6FE-45B0-A0F3-5B7A5AC9836B}"/>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2 4" xfId="58405" xr:uid="{7E12ADC5-E02F-4564-BB57-88DF688B4526}"/>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2 7" xfId="52422" xr:uid="{6E9BC112-FD30-420B-9761-BD4EDB7CAAC4}"/>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3 4" xfId="55435" xr:uid="{6DECDE32-FFB5-4EC4-8BE5-1BDE2433A270}"/>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4 8" xfId="49452" xr:uid="{D4101A08-BE71-4920-BDD2-D711F67B319C}"/>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2 4" xfId="56961" xr:uid="{68B976AE-BF2B-40C6-A534-1A52FB9E6846}"/>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5 7" xfId="50978" xr:uid="{0EF9F522-6B12-45C4-874B-741E4EE56068}"/>
    <cellStyle name="20% - Accent3 2 3 6" xfId="12154" xr:uid="{F49AA21A-BC97-4F26-A591-4092AE64B21A}"/>
    <cellStyle name="20% - Accent3 2 3 6 2" xfId="30081" xr:uid="{B1275924-22FD-4997-9C7A-7ECE08421D3B}"/>
    <cellStyle name="20% - Accent3 2 3 6 3" xfId="42026" xr:uid="{557C7FD0-C8A5-45C0-90BE-DC17C10FCA79}"/>
    <cellStyle name="20% - Accent3 2 3 6 4" xfId="53991" xr:uid="{A9601181-4E11-4183-A547-276F5E008D25}"/>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11" xfId="48124" xr:uid="{A74DC2DA-EC7E-45A8-A47F-B904F492F2CB}"/>
    <cellStyle name="20% - Accent3 2 4 2" xfId="655" xr:uid="{00000000-0005-0000-0000-000045000000}"/>
    <cellStyle name="20% - Accent3 2 4 2 10" xfId="48472" xr:uid="{A9661682-5BA9-43F8-94BC-A8EE3BBF162C}"/>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2 4" xfId="59591" xr:uid="{0D901FA9-5B75-47F1-875B-683C8E180852}"/>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2 7" xfId="53608" xr:uid="{31C40BC6-696D-4278-A4A4-4B524589526C}"/>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3 4" xfId="56621" xr:uid="{1D72AB3D-91BD-4654-87E6-71C5ACB0C44C}"/>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2 8" xfId="50638" xr:uid="{D10A67C1-6AEF-4071-9C6F-4D41745CD19D}"/>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2 4" xfId="58147" xr:uid="{C27C0E2C-C285-4412-879B-09A21B794B8B}"/>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3 7" xfId="52164" xr:uid="{20D5423E-43FA-403C-A8A5-6633D4C68BAB}"/>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4 4" xfId="55177" xr:uid="{8EE1549A-F78B-4A78-9B6B-C7AF35015D6B}"/>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2 9" xfId="49194" xr:uid="{0774F3BF-2F48-489E-B5F6-DD655B9C1CE7}"/>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2 4" xfId="58869" xr:uid="{45E5BC48-43A4-4D63-BF7C-9D900D757EBF}"/>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2 7" xfId="52886" xr:uid="{EF807436-E117-4DF5-A53A-F5C0DC0C778E}"/>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3 4" xfId="55899" xr:uid="{E27E2DC0-E123-4245-91A6-765EA310697A}"/>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3 8" xfId="49916" xr:uid="{46F8FDEF-EB76-421A-AF72-6B8993039AA3}"/>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2 4" xfId="57425" xr:uid="{8261F902-E743-4EE9-B074-34DAE02A89CD}"/>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4 7" xfId="51442" xr:uid="{253A7175-5F29-4943-B7C9-3D77F9201213}"/>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5 4" xfId="54455" xr:uid="{6381ADB4-C191-438E-8B41-0B4BB8DB7768}"/>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2 4" xfId="59243" xr:uid="{1B71313F-1E7E-433D-95F0-85C63E9E6753}"/>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2 7" xfId="53260" xr:uid="{C5166F13-CE5A-4225-9A10-9378DE1D62A9}"/>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3 4" xfId="56273" xr:uid="{A9DC56DC-AD36-40F3-B4DF-BE0A021D030E}"/>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2 8" xfId="50290" xr:uid="{795AE682-92B2-4561-8200-1029B91E2E7D}"/>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2 4" xfId="57799" xr:uid="{491751C0-668C-4595-9A2D-71160B8BDD9A}"/>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3 7" xfId="51816" xr:uid="{366778B4-C376-4993-9C01-08C399644366}"/>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4 4" xfId="54829" xr:uid="{CDEAB116-445D-4B27-8F02-33771DAAF8B7}"/>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3 9" xfId="48846" xr:uid="{899F5CEC-591E-44D8-A492-48B696FE57FD}"/>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2 4" xfId="58521" xr:uid="{DAF5A4C6-8E13-4B20-8CF1-5B5FEAB35F1C}"/>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2 7" xfId="52538" xr:uid="{6C237D4B-6A31-4575-992E-2D2D865A2D54}"/>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3 4" xfId="55551" xr:uid="{9F25620C-FE23-42F7-AE72-494061437AF2}"/>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4 8" xfId="49568" xr:uid="{2D6140C0-0CF5-4E7E-8D47-FED09F00CBC7}"/>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2 4" xfId="57077" xr:uid="{8AF585D6-6390-4634-8073-EC976A60772D}"/>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5 7" xfId="51094" xr:uid="{4E62B22D-E5EB-4B01-9BBC-17E8F061A778}"/>
    <cellStyle name="20% - Accent3 2 4 6" xfId="12270" xr:uid="{2C1130F5-09AD-4A82-8872-86BCDBA2D861}"/>
    <cellStyle name="20% - Accent3 2 4 6 2" xfId="30197" xr:uid="{FF35F820-A95E-4FDD-A40B-2BE2DECA0212}"/>
    <cellStyle name="20% - Accent3 2 4 6 3" xfId="42142" xr:uid="{44F6A814-C7C6-4D93-83B3-4AB87C739E95}"/>
    <cellStyle name="20% - Accent3 2 4 6 4" xfId="54107" xr:uid="{039AB469-4D5D-4925-AD37-E4851AE2C3A2}"/>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10" xfId="48240" xr:uid="{584D7259-60DC-4950-8CC0-0109207B3933}"/>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2 4" xfId="59359" xr:uid="{75A4761A-B8C0-4B2F-9053-8E28CE93A509}"/>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2 7" xfId="53376" xr:uid="{A0E365C5-779B-48B9-882C-DB05FD358AF5}"/>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3 4" xfId="56389" xr:uid="{E50F60AA-98F4-41FC-958C-E91F171A6BC3}"/>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2 8" xfId="50406" xr:uid="{72095E60-8CB4-4036-B4F6-F440C8B28D5C}"/>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2 4" xfId="57915" xr:uid="{B5062027-F248-4EB3-94EA-132D95DC8D92}"/>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3 7" xfId="51932" xr:uid="{B544761F-8711-4F58-9B23-CFB995C78BBF}"/>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4 4" xfId="54945" xr:uid="{9C77BBB1-6359-49B8-9C95-BE6ED1DE0CE9}"/>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2 9" xfId="48962" xr:uid="{7728E2E9-B34D-43D3-BBB9-B7A0A2F67033}"/>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2 4" xfId="58637" xr:uid="{82D454B7-5F39-4B41-BFB2-353D04C4E50C}"/>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2 7" xfId="52654" xr:uid="{0F2F9216-5608-4FFF-B10A-99562100B36B}"/>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3 4" xfId="55667" xr:uid="{B00600E4-37D9-4B28-97A7-C20EC92343E2}"/>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3 8" xfId="49684" xr:uid="{84E058C3-630B-446A-AB62-4ECC5A8C6A25}"/>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2 4" xfId="57193" xr:uid="{538F01AA-A319-4113-BDBA-2B3A5F1C23BB}"/>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4 7" xfId="51210" xr:uid="{3197D7CB-DE7B-4402-A962-872D566E39B9}"/>
    <cellStyle name="20% - Accent3 2 5 5" xfId="12386" xr:uid="{CB970A53-117E-4767-B2E8-515A5715CE19}"/>
    <cellStyle name="20% - Accent3 2 5 5 2" xfId="30313" xr:uid="{A32987DE-F445-495B-BC33-9A7022688D0B}"/>
    <cellStyle name="20% - Accent3 2 5 5 3" xfId="42258" xr:uid="{8E9D27C6-AB43-4DCB-8D9F-637A22804352}"/>
    <cellStyle name="20% - Accent3 2 5 5 4" xfId="54223" xr:uid="{3046E5EC-F3F5-475C-828B-AB9DB673F3FF}"/>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2 4" xfId="59011" xr:uid="{B2FAB311-68F9-47E6-9FF2-61F6062ADFE2}"/>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2 7" xfId="53028" xr:uid="{0212A725-D70E-4EB7-85ED-6583713506A7}"/>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3 4" xfId="56041" xr:uid="{954DFBE7-B0D5-44B1-BF3C-CF0E3672B25F}"/>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2 8" xfId="50058" xr:uid="{E5186FFD-10A7-436F-8431-4EAEBDB51FB8}"/>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2 4" xfId="57567" xr:uid="{E4C33781-9CE7-4A5E-BCFA-9A174B93C438}"/>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3 7" xfId="51584" xr:uid="{B2960CA3-7CAB-4484-A206-8E0BC890890E}"/>
    <cellStyle name="20% - Accent3 2 6 4" xfId="12760" xr:uid="{05879A66-FC1E-4960-ACF1-56E9FE57063E}"/>
    <cellStyle name="20% - Accent3 2 6 4 2" xfId="30687" xr:uid="{C682722F-5A2E-4C21-BA15-F6353490DED9}"/>
    <cellStyle name="20% - Accent3 2 6 4 3" xfId="42632" xr:uid="{C273B0A5-B42E-40E8-8D98-90E3247EE703}"/>
    <cellStyle name="20% - Accent3 2 6 4 4" xfId="54597" xr:uid="{F58DE4C6-E04C-43D8-AE74-A178CA8E8B00}"/>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6 9" xfId="48614" xr:uid="{38DDE7EA-B5DD-4E29-87BB-329161AE9F4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2 4" xfId="58289" xr:uid="{7E087806-E876-463F-82D4-34AE728E2E96}"/>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2 7" xfId="52306" xr:uid="{5F75B553-43EB-4C42-9ACF-4FB4E47E2273}"/>
    <cellStyle name="20% - Accent3 2 7 3" xfId="13482" xr:uid="{F942DC53-B5A4-49AD-B2A0-CD2490D0478C}"/>
    <cellStyle name="20% - Accent3 2 7 3 2" xfId="31409" xr:uid="{21C02AA2-993B-4BAC-AFAF-57F196FD1D9C}"/>
    <cellStyle name="20% - Accent3 2 7 3 3" xfId="43354" xr:uid="{67F6C919-D428-41EF-A01C-39C632814C79}"/>
    <cellStyle name="20% - Accent3 2 7 3 4" xfId="55319" xr:uid="{B1E83BBF-1851-4B95-A054-D115DDCF769F}"/>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7 8" xfId="49336" xr:uid="{995A3C60-1904-4576-875F-E26CA7E7A642}"/>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2 4" xfId="56845" xr:uid="{CD2C10C2-A844-4F39-8A22-09CCE16809F3}"/>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8 7" xfId="50862" xr:uid="{25D1461F-72B2-4E90-8324-E4C7B7410117}"/>
    <cellStyle name="20% - Accent3 2 9" xfId="12038" xr:uid="{B5888D44-B62E-4726-B8F9-323866E28444}"/>
    <cellStyle name="20% - Accent3 2 9 2" xfId="29965" xr:uid="{AFD3857A-060F-4385-B853-85D46CC3FD88}"/>
    <cellStyle name="20% - Accent3 2 9 3" xfId="41910" xr:uid="{E18C8FBC-A3A3-4C1D-9125-9F5AA0889F1D}"/>
    <cellStyle name="20% - Accent3 2 9 4" xfId="53875" xr:uid="{468018B0-8578-4151-A0BE-A642E888EA17}"/>
    <cellStyle name="20% - Accent3 20" xfId="23942" xr:uid="{9BBD5B47-6EB3-4ABA-A1C0-7421F38E0F3F}"/>
    <cellStyle name="20% - Accent3 21" xfId="35890" xr:uid="{C21D744A-00FA-41C7-9EB2-713503D6FC1B}"/>
    <cellStyle name="20% - Accent3 22" xfId="47834" xr:uid="{0E5D1D3C-73AB-4E8F-A723-D92456DDAA37}"/>
    <cellStyle name="20% - Accent3 23" xfId="47855" xr:uid="{71868388-289D-48CF-86E5-0AB87032EF49}"/>
    <cellStyle name="20% - Accent3 24" xfId="59800" xr:uid="{589861D1-711C-40DF-AEDD-454023765BE9}"/>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13" xfId="47919" xr:uid="{865FC375-A611-4FBC-9D8F-7BD2598DD92C}"/>
    <cellStyle name="20% - Accent3 3 2" xfId="218" xr:uid="{00000000-0005-0000-0000-000062000000}"/>
    <cellStyle name="20% - Accent3 3 2 10" xfId="36070" xr:uid="{5EA01586-2F85-41C6-B0F7-FE22B3649115}"/>
    <cellStyle name="20% - Accent3 3 2 11" xfId="48035" xr:uid="{3CF19F0D-0EF2-424C-9769-A7385CADA707}"/>
    <cellStyle name="20% - Accent3 3 2 2" xfId="566" xr:uid="{00000000-0005-0000-0000-000062000000}"/>
    <cellStyle name="20% - Accent3 3 2 2 10" xfId="48383" xr:uid="{07680187-E9A4-40B8-B914-B81BBA28698E}"/>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2 4" xfId="59502" xr:uid="{DDDE3C1A-7BB6-4811-8649-AB21A3838038}"/>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2 7" xfId="53519" xr:uid="{5889266E-1128-479C-A08B-5232EA4DCEBE}"/>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3 4" xfId="56532" xr:uid="{F70389BB-72DB-4C86-A564-030B03F45BCE}"/>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2 8" xfId="50549" xr:uid="{0A4ABC16-91B3-4B3A-AECF-E1EB93C723CA}"/>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2 4" xfId="58058" xr:uid="{427948A3-440B-4492-B642-365144145811}"/>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3 7" xfId="52075" xr:uid="{7D63FDF4-ADD0-4349-95B1-48D4B178E442}"/>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4 4" xfId="55088" xr:uid="{D630B264-B1B6-44AD-87FB-0EAE4397C48F}"/>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2 9" xfId="49105" xr:uid="{9C08F661-410A-4A86-9296-B06C8BC33518}"/>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2 4" xfId="58780" xr:uid="{9AFA7D07-7FAC-4BB1-912B-491F26B5A7D1}"/>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2 7" xfId="52797" xr:uid="{DD1CEDA6-AD19-40C3-96AA-4A00C230FCDC}"/>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3 4" xfId="55810" xr:uid="{51924BD3-7D6A-40E8-B926-6016BA254BAB}"/>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3 8" xfId="49827" xr:uid="{A2F983FF-8B56-44E8-9E18-F55436AF22B7}"/>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2 4" xfId="57336" xr:uid="{630B4102-92AB-4BBD-AE15-3F3AF510CFBC}"/>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4 7" xfId="51353" xr:uid="{368176BE-448D-42A6-ACE6-92A29CED679F}"/>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5 4" xfId="54366" xr:uid="{148642DC-16BE-4E60-9CF5-16566B1F0E64}"/>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2 4" xfId="59154" xr:uid="{A62D201B-38F6-4B57-8975-CDA63B2AB07D}"/>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2 7" xfId="53171" xr:uid="{CFA44992-EB77-4540-A008-8205798C0B42}"/>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3 4" xfId="56184" xr:uid="{3759FF9C-DFCB-45FF-9129-E57C1073371B}"/>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2 8" xfId="50201" xr:uid="{F7A0B5D3-EB84-4A5C-A225-9207431B9A21}"/>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2 4" xfId="57710" xr:uid="{00A61552-84E7-4E7E-B0C9-142890901330}"/>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3 7" xfId="51727" xr:uid="{7A19B7EC-4D57-40D1-B05F-C1541C388EEE}"/>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4 4" xfId="54740" xr:uid="{F20EE861-6489-489D-B51D-709A49B850E0}"/>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3 9" xfId="48757" xr:uid="{3FC7611B-E8B7-49DA-ACFF-BB028484173C}"/>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2 4" xfId="58432" xr:uid="{95CD1AD8-0AFD-48D2-A4B8-E6C3EDD5F99F}"/>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2 7" xfId="52449" xr:uid="{552E3FD1-6E02-458E-AD0F-4D5A17AED771}"/>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3 4" xfId="55462" xr:uid="{EDB037F7-1CA9-4377-9BB8-F20ACCEA1E4C}"/>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4 8" xfId="49479" xr:uid="{B0D3D196-924E-46EA-B700-CCC44671CE5B}"/>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2 4" xfId="56988" xr:uid="{6AE5CA35-AD36-4DDE-ACC8-02C8C8F66E6F}"/>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5 7" xfId="51005" xr:uid="{E78968F3-5BD6-4AA6-9975-D560E711A8D4}"/>
    <cellStyle name="20% - Accent3 3 2 6" xfId="12181" xr:uid="{E8E2044D-174E-47B0-BA9F-FC96F1A9337B}"/>
    <cellStyle name="20% - Accent3 3 2 6 2" xfId="30108" xr:uid="{8231F4C2-765F-4179-87B4-8127B9FE15FE}"/>
    <cellStyle name="20% - Accent3 3 2 6 3" xfId="42053" xr:uid="{2BD4338B-C9F1-4048-9E9F-9B57ADEC9256}"/>
    <cellStyle name="20% - Accent3 3 2 6 4" xfId="54018" xr:uid="{42B04E0C-68E4-48F5-B33C-FB21BD14A7EE}"/>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11" xfId="48151" xr:uid="{4AB87DE6-E8AA-4E83-9FD7-09F3AFA0C5B6}"/>
    <cellStyle name="20% - Accent3 3 3 2" xfId="682" xr:uid="{00000000-0005-0000-0000-000062000000}"/>
    <cellStyle name="20% - Accent3 3 3 2 10" xfId="48499" xr:uid="{5204D101-D582-4CF0-A9D8-8FF6E7FBACBB}"/>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2 4" xfId="59618" xr:uid="{19F6EBB0-E783-415F-AADE-6F802E64714F}"/>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2 7" xfId="53635" xr:uid="{B43D3DCA-C853-4BCF-9502-0414939CEBF2}"/>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3 4" xfId="56648" xr:uid="{E55B9179-48B1-4A6B-85AD-5BA30ECBABD1}"/>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2 8" xfId="50665" xr:uid="{29490C11-3F7C-4096-8051-0F62DB036C93}"/>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2 4" xfId="58174" xr:uid="{C3B06C13-B975-4AEF-A0C6-0EF3657E9D72}"/>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3 7" xfId="52191" xr:uid="{93FD37D9-2041-4964-9799-A564A09D344A}"/>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4 4" xfId="55204" xr:uid="{892CF90C-8FFD-476A-98B5-46CF4C554C2A}"/>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2 9" xfId="49221" xr:uid="{D97C2D6D-AFED-4FFF-8663-A3D6900F4B4E}"/>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2 4" xfId="58896" xr:uid="{A42C3367-3C92-4F2B-A1B1-86C6C75B05F7}"/>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2 7" xfId="52913" xr:uid="{31BE7A2E-ED1C-4E6F-95E1-842F3E3FE8FA}"/>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3 4" xfId="55926" xr:uid="{D9E00955-A395-48F1-B4BB-8A071E62135F}"/>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3 8" xfId="49943" xr:uid="{F23FA9E3-C0D2-4221-9E19-11123B714A1F}"/>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2 4" xfId="57452" xr:uid="{4BD62D93-F482-4896-8BCC-8E7D092738CB}"/>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4 7" xfId="51469" xr:uid="{09DF0697-2206-4128-82AB-586F08450C1E}"/>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5 4" xfId="54482" xr:uid="{E38C7175-4312-4D7F-BD2C-5A98FB82D652}"/>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2 4" xfId="59270" xr:uid="{7DC74C63-BD3C-433D-A508-E7E230571988}"/>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2 7" xfId="53287" xr:uid="{18E111A6-024F-4126-9794-E40A5C08130C}"/>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3 4" xfId="56300" xr:uid="{1461D1E8-4A5F-4F7D-84BD-B4B8B023C36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2 8" xfId="50317" xr:uid="{0E115D39-CD20-4C26-A0BC-42D354BB5956}"/>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2 4" xfId="57826" xr:uid="{46BB32B8-4BA1-41C2-99F9-EBCB84D247C2}"/>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3 7" xfId="51843" xr:uid="{31C8CC11-37D7-4428-9985-D3D97DC74E90}"/>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4 4" xfId="54856" xr:uid="{03EE3C72-8DD1-42B6-999E-4D31A08DE84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3 9" xfId="48873" xr:uid="{1C10A19A-FC7F-4CED-B767-7EB958921ACD}"/>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2 4" xfId="58548" xr:uid="{D28ADB73-784C-4451-99D3-4E365ADE9CC4}"/>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2 7" xfId="52565" xr:uid="{3C546A3A-4A3D-4FF4-8570-6820CA293A22}"/>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3 4" xfId="55578" xr:uid="{C7C91D4D-0354-4BCA-9213-3786BE1FF58F}"/>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4 8" xfId="49595" xr:uid="{A9B843D1-9F8B-4F17-940A-05E68AF784BD}"/>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2 4" xfId="57104" xr:uid="{78A02FBA-E584-4438-9C5E-1606D24EA546}"/>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5 7" xfId="51121" xr:uid="{C778B1D9-6E53-4C58-BCAE-504D796030BF}"/>
    <cellStyle name="20% - Accent3 3 3 6" xfId="12297" xr:uid="{9F7A3E3F-2BC1-4A63-BEFA-01E1DCCE79A2}"/>
    <cellStyle name="20% - Accent3 3 3 6 2" xfId="30224" xr:uid="{5AF6D766-F6EB-4BCA-96BC-3A0B11A5031E}"/>
    <cellStyle name="20% - Accent3 3 3 6 3" xfId="42169" xr:uid="{EF45FF1B-39EA-4D16-B86C-5A5751E49D42}"/>
    <cellStyle name="20% - Accent3 3 3 6 4" xfId="54134" xr:uid="{8C0686CC-685A-498C-85C7-4E6C1F17D5FC}"/>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10" xfId="48267" xr:uid="{B9E35860-FD27-4DA0-8961-2D46C40D555F}"/>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2 4" xfId="59386" xr:uid="{5E509A78-8424-45CE-94BA-035C8D26BD8C}"/>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2 7" xfId="53403" xr:uid="{72E8E2B5-C69A-4338-BF62-3174AF038F1F}"/>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3 4" xfId="56416" xr:uid="{92CBF009-B6FA-4FB4-BC6C-39F7E52970F7}"/>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2 8" xfId="50433" xr:uid="{3CD51CAA-7799-4656-BEC6-E92C2C26072C}"/>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2 4" xfId="57942" xr:uid="{036569B8-8683-4075-986E-D9633F2E4ABC}"/>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3 7" xfId="51959" xr:uid="{4A455526-4D92-4143-B48B-29D62AA54D0A}"/>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4 4" xfId="54972" xr:uid="{913C8FCA-50DA-4D16-BF87-03B355296726}"/>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2 9" xfId="48989" xr:uid="{2078541B-2049-4339-9645-4CBD330F0011}"/>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2 4" xfId="58664" xr:uid="{2FAC68E7-FDAF-41AC-8EFF-F0A57A2B7829}"/>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2 7" xfId="52681" xr:uid="{7CAB3006-A5AD-4304-A5C9-E9AB3F4450FC}"/>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3 4" xfId="55694" xr:uid="{4AE8A5E9-89DA-440A-BC4F-F6613CA6B9B2}"/>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3 8" xfId="49711" xr:uid="{F5B6C298-F0B0-4375-8AAB-676909650C4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2 4" xfId="57220" xr:uid="{C6E1A0CF-8120-4525-AC30-75027F143104}"/>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4 7" xfId="51237" xr:uid="{2CBFE9FC-22D6-4D4D-B85B-B65D78E599BB}"/>
    <cellStyle name="20% - Accent3 3 4 5" xfId="12413" xr:uid="{893B4919-F9EE-40A7-B2B7-5155CD6205B9}"/>
    <cellStyle name="20% - Accent3 3 4 5 2" xfId="30340" xr:uid="{3F95216C-76B0-4AAA-B97B-1D837683455A}"/>
    <cellStyle name="20% - Accent3 3 4 5 3" xfId="42285" xr:uid="{2A00BEF5-BDC2-4296-B110-1596C256BF4E}"/>
    <cellStyle name="20% - Accent3 3 4 5 4" xfId="54250" xr:uid="{AED628C1-9086-4FCF-979F-9C2184E22044}"/>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2 4" xfId="59038" xr:uid="{4A724232-0B5F-49C5-87E9-9654E027ED9C}"/>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2 7" xfId="53055" xr:uid="{72D12A8A-D3F3-43D1-9B14-A0CF9C9F5C4A}"/>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3 4" xfId="56068" xr:uid="{F3900276-2345-4310-876D-1D66D730E58C}"/>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2 8" xfId="50085" xr:uid="{FB5A33B7-F6D1-4502-A738-BA37D3F9D52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2 4" xfId="57594" xr:uid="{085380E8-520F-4331-BE11-0EFD834A9703}"/>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3 7" xfId="51611" xr:uid="{FDF43FE8-419C-41CC-87D2-7AE76DE44B4E}"/>
    <cellStyle name="20% - Accent3 3 5 4" xfId="12787" xr:uid="{EFA123D8-0AFC-4B7F-A87D-16150058ADE5}"/>
    <cellStyle name="20% - Accent3 3 5 4 2" xfId="30714" xr:uid="{D09676C1-2638-42E5-8BB1-AEE93FBAE397}"/>
    <cellStyle name="20% - Accent3 3 5 4 3" xfId="42659" xr:uid="{003B5E88-B2FF-4404-B8DD-063451202F63}"/>
    <cellStyle name="20% - Accent3 3 5 4 4" xfId="54624" xr:uid="{4060F0D1-FD4B-419D-8092-20E76DF91748}"/>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5 9" xfId="48641" xr:uid="{20C5423E-FC61-404C-8852-E9411782AE53}"/>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2 4" xfId="58316" xr:uid="{BF66D639-6BB5-4F7A-95A8-D78A9C4B7459}"/>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2 7" xfId="52333" xr:uid="{8CA4A32C-65BE-4A93-A39D-016170A34233}"/>
    <cellStyle name="20% - Accent3 3 6 3" xfId="13509" xr:uid="{FA407D14-0DBC-4B8E-A308-873E23ABC607}"/>
    <cellStyle name="20% - Accent3 3 6 3 2" xfId="31436" xr:uid="{D34B52FD-52C8-4F4A-B406-B080A2407C3F}"/>
    <cellStyle name="20% - Accent3 3 6 3 3" xfId="43381" xr:uid="{5405A5B9-8384-42A5-B0AB-B5967DD425EE}"/>
    <cellStyle name="20% - Accent3 3 6 3 4" xfId="55346" xr:uid="{D29EFFE2-1210-4B75-BF00-CC9F53085C2A}"/>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6 8" xfId="49363" xr:uid="{C3E5E261-DE81-4C46-B6E1-EA2CA25D7466}"/>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2 4" xfId="56872" xr:uid="{6E050F01-0AA5-4077-9466-88B82C8D2412}"/>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7 7" xfId="50889" xr:uid="{F09D180C-8F7F-4EC0-AEC7-3C9248FEC933}"/>
    <cellStyle name="20% - Accent3 3 8" xfId="12065" xr:uid="{EDC650BC-2663-49E3-B242-BAA8CB12AEF1}"/>
    <cellStyle name="20% - Accent3 3 8 2" xfId="29992" xr:uid="{15711817-1A0F-4772-95F9-C50650ADF4F2}"/>
    <cellStyle name="20% - Accent3 3 8 3" xfId="41937" xr:uid="{B3D89BDD-A1FA-4F1D-B842-C1B828EDCD53}"/>
    <cellStyle name="20% - Accent3 3 8 4" xfId="53902" xr:uid="{06B509E6-5AC9-4711-9311-4FFF272DEAEB}"/>
    <cellStyle name="20% - Accent3 3 9" xfId="18024" xr:uid="{2F9411AC-EFE6-45D6-9BED-AF4C5FFA60BB}"/>
    <cellStyle name="20% - Accent3 4" xfId="160" xr:uid="{00000000-0005-0000-0000-0000A0000000}"/>
    <cellStyle name="20% - Accent3 4 10" xfId="36012" xr:uid="{9B9767AF-9CEB-4567-BC58-88AD6714C4F3}"/>
    <cellStyle name="20% - Accent3 4 11" xfId="47977" xr:uid="{E5B5DC71-B591-412A-B53B-9C3192CAA8CF}"/>
    <cellStyle name="20% - Accent3 4 2" xfId="508" xr:uid="{00000000-0005-0000-0000-0000A0000000}"/>
    <cellStyle name="20% - Accent3 4 2 10" xfId="48325" xr:uid="{1D1367CB-F1F6-4F64-95B0-76316E587A56}"/>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2 4" xfId="59444" xr:uid="{0C1342D2-5799-46A1-B285-498EA2AF0F43}"/>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2 7" xfId="53461" xr:uid="{18B4ED43-D941-4901-8CBB-8582F167CF34}"/>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3 4" xfId="56474" xr:uid="{77C72D55-8A50-49DD-AB7E-02BB59231C4F}"/>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2 8" xfId="50491" xr:uid="{B6B47AAE-28A0-4370-8332-DBD8727C6209}"/>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2 4" xfId="58000" xr:uid="{6A314DA6-9F84-45DC-A14D-F404FD0DBBC1}"/>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3 7" xfId="52017" xr:uid="{BCDDE388-3A30-4ED1-ACE0-96D490E926DD}"/>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4 4" xfId="55030" xr:uid="{00E2F7AC-AAB4-4F1D-AEDD-75338C11E565}"/>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2 9" xfId="49047" xr:uid="{C9CEE777-D467-4A86-B753-5BF61675011C}"/>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2 4" xfId="58722" xr:uid="{9414FF12-9915-408A-8A5B-B5877AD05C2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2 7" xfId="52739" xr:uid="{BE23EC77-753D-4E14-A6DD-11A4D517E22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3 4" xfId="55752" xr:uid="{E420E094-6054-456D-A64E-286785FC42E2}"/>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3 8" xfId="49769" xr:uid="{080118D4-4A48-4C60-B5E0-5E7EDE85B707}"/>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2 4" xfId="57278" xr:uid="{275D831E-B12F-444C-9B89-27488AF60BC4}"/>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4 7" xfId="51295" xr:uid="{E7170617-4D68-49FD-BD27-16366801DD70}"/>
    <cellStyle name="20% - Accent3 4 2 5" xfId="12471" xr:uid="{AF3B7C59-43F1-4B39-929E-59D30F509392}"/>
    <cellStyle name="20% - Accent3 4 2 5 2" xfId="30398" xr:uid="{37722EDF-990A-436D-A1C5-1B72993731E1}"/>
    <cellStyle name="20% - Accent3 4 2 5 3" xfId="42343" xr:uid="{72C628CF-5FD5-4A19-8399-0F0457A3B1A5}"/>
    <cellStyle name="20% - Accent3 4 2 5 4" xfId="54308" xr:uid="{157E9A53-C722-4643-964A-E2B2DD542342}"/>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2 4" xfId="59096" xr:uid="{44AAF230-49D5-47D5-82C3-0317C705EED0}"/>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2 7" xfId="53113" xr:uid="{ACDE3993-E8F1-4BB5-B2A6-C7005AE98F6A}"/>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3 4" xfId="56126" xr:uid="{F75CE133-32B7-48C3-A714-8B147BCCD5B8}"/>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2 8" xfId="50143" xr:uid="{5727F9FB-3E28-4FE3-9BE9-2A57779557B5}"/>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2 4" xfId="57652" xr:uid="{E05533F9-51AE-4326-BCF0-D949077A44E5}"/>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3 7" xfId="51669" xr:uid="{D53AEFC1-4780-4B99-A795-03C92BA00B0E}"/>
    <cellStyle name="20% - Accent3 4 3 4" xfId="12845" xr:uid="{D176AEC4-4B8E-400E-A9EC-8749F11ADD6C}"/>
    <cellStyle name="20% - Accent3 4 3 4 2" xfId="30772" xr:uid="{4DF224EA-B9A8-4D9E-B15C-ADF93D171697}"/>
    <cellStyle name="20% - Accent3 4 3 4 3" xfId="42717" xr:uid="{47C3875B-83C2-4352-B9EE-39D50B18F89F}"/>
    <cellStyle name="20% - Accent3 4 3 4 4" xfId="54682" xr:uid="{D234B6DC-746E-4B2B-9897-DF24008AF462}"/>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3 9" xfId="48699" xr:uid="{7ADC0282-AE4A-4057-B0A4-2FE69E4EB346}"/>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2 4" xfId="58374" xr:uid="{B87389C9-B6D4-4FBF-A437-B4802C65B72D}"/>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2 7" xfId="52391" xr:uid="{F7A2242B-3719-4D21-A4E2-76A011696B61}"/>
    <cellStyle name="20% - Accent3 4 4 3" xfId="13567" xr:uid="{20E1FF8E-5E1D-441C-8B3C-3658E8F94613}"/>
    <cellStyle name="20% - Accent3 4 4 3 2" xfId="31494" xr:uid="{C74E52C9-9C72-41BF-8DC3-D1E5834CA88E}"/>
    <cellStyle name="20% - Accent3 4 4 3 3" xfId="43439" xr:uid="{ADB0D6C3-34E7-40CF-83A2-665CCB220B29}"/>
    <cellStyle name="20% - Accent3 4 4 3 4" xfId="55404" xr:uid="{E1FE1B3E-07BA-42EE-A994-19B7B60D39E0}"/>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4 8" xfId="49421" xr:uid="{599471A8-08B7-4F83-87BD-FADB44F3BB38}"/>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2 4" xfId="56930" xr:uid="{52B01131-C6C3-4730-B942-C34A2464EA7B}"/>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5 7" xfId="50947" xr:uid="{A44E9BF2-4B85-4FEC-B985-95298C375FE0}"/>
    <cellStyle name="20% - Accent3 4 6" xfId="12123" xr:uid="{88240B56-0CA6-4EBD-912B-F4F041191465}"/>
    <cellStyle name="20% - Accent3 4 6 2" xfId="30050" xr:uid="{854D59CA-B00F-4AAC-91F0-B3A19A8D6087}"/>
    <cellStyle name="20% - Accent3 4 6 3" xfId="41995" xr:uid="{5DB38F1F-91CD-4D4E-B2E1-48257CD96351}"/>
    <cellStyle name="20% - Accent3 4 6 4" xfId="53960" xr:uid="{D8FDD05A-73F0-4D11-9C63-B79580C0C4B7}"/>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11" xfId="48093" xr:uid="{DB36E435-E45C-4843-ACEB-5BDFA42E495F}"/>
    <cellStyle name="20% - Accent3 5 2" xfId="624" xr:uid="{00000000-0005-0000-0000-000014010000}"/>
    <cellStyle name="20% - Accent3 5 2 10" xfId="48441" xr:uid="{BB15F97D-739A-44A1-9A63-1D99781F6B0A}"/>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2 4" xfId="59560" xr:uid="{ABF7D7BF-E55E-47A0-9D91-37B89578240E}"/>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2 7" xfId="53577" xr:uid="{5213EB3E-FA52-47F1-B4B4-7A32944BEE00}"/>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3 4" xfId="56590" xr:uid="{18195F2C-11FE-4851-97D0-955DF78E1E3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2 8" xfId="50607" xr:uid="{7DC3548A-53FD-4D13-A767-7FBF535B95B0}"/>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2 4" xfId="58116" xr:uid="{8DE4A6AF-9905-4B2F-BADF-0C1D690645C8}"/>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3 7" xfId="52133" xr:uid="{7D7FEA00-663C-4F15-BEFE-E2CB45C22CC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4 4" xfId="55146" xr:uid="{CE19BC09-75D3-4A5D-848D-1A1D10636F82}"/>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2 9" xfId="49163" xr:uid="{C8D03DB7-9E7D-4175-869B-8B622D161BA9}"/>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2 4" xfId="58838" xr:uid="{2B43F0A5-57D5-4454-9E00-153710294C72}"/>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2 7" xfId="52855" xr:uid="{BBFE5C40-2A5A-4524-B02E-E563FC1B5EF6}"/>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3 4" xfId="55868" xr:uid="{9F823AEC-9FCF-41EA-A427-972DA0043F20}"/>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3 8" xfId="49885" xr:uid="{40DF23CB-B7BB-4516-90F5-254E3A2E3793}"/>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2 4" xfId="57394" xr:uid="{40E6A0E8-4E8F-46B9-92AB-7D7FE18EE1EB}"/>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4 7" xfId="51411" xr:uid="{86C3DAEC-5E30-41E9-A0BC-F08DB74DE8F3}"/>
    <cellStyle name="20% - Accent3 5 2 5" xfId="12587" xr:uid="{55DB8177-193B-4A2D-9449-1ED9A3D09557}"/>
    <cellStyle name="20% - Accent3 5 2 5 2" xfId="30514" xr:uid="{9575608B-18D7-4E21-B938-C5A78DBFB6D1}"/>
    <cellStyle name="20% - Accent3 5 2 5 3" xfId="42459" xr:uid="{DE28F84E-5525-4398-BC13-C756ABB42F56}"/>
    <cellStyle name="20% - Accent3 5 2 5 4" xfId="54424" xr:uid="{E6BD0802-23B4-4117-8607-F5C7706200B0}"/>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2 4" xfId="59212" xr:uid="{37E88E04-A560-425C-A6AD-34905E2BCD25}"/>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2 7" xfId="53229" xr:uid="{1BADD85F-5CB0-4512-AFA9-BBCB2AEEF51F}"/>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3 4" xfId="56242" xr:uid="{710F6CC4-FC1B-472C-A2EF-D0B330C874B7}"/>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2 8" xfId="50259" xr:uid="{07D7D2B0-DC9A-4EA8-BA5E-18BC944E10FC}"/>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2 4" xfId="57768" xr:uid="{0565C4A3-80B3-4601-A373-E83D335E6D3A}"/>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3 7" xfId="51785" xr:uid="{B548B2EF-D93E-4FD9-84F8-8226C4A2482C}"/>
    <cellStyle name="20% - Accent3 5 3 4" xfId="12961" xr:uid="{4AEE54C3-A7A7-4C9B-A79A-DFFE4C7D1063}"/>
    <cellStyle name="20% - Accent3 5 3 4 2" xfId="30888" xr:uid="{CE63D105-3D15-48E5-84AA-BE6908FAC9BF}"/>
    <cellStyle name="20% - Accent3 5 3 4 3" xfId="42833" xr:uid="{F77C617A-78E7-4EF6-9747-7BE0C6C0BEB5}"/>
    <cellStyle name="20% - Accent3 5 3 4 4" xfId="54798" xr:uid="{71713126-D51B-4837-85F0-04D875EDA679}"/>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3 9" xfId="48815" xr:uid="{B2BCBAF6-B9A9-460B-9571-A4D717D5612D}"/>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2 4" xfId="58490" xr:uid="{44CF2D5A-213A-493F-BF3A-C3890184E7EC}"/>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2 7" xfId="52507" xr:uid="{F86D989C-61CF-4FBB-B562-EE84D5FF7B10}"/>
    <cellStyle name="20% - Accent3 5 4 3" xfId="13683" xr:uid="{870D12C8-6CD4-459C-8F6D-2221FDA5AD22}"/>
    <cellStyle name="20% - Accent3 5 4 3 2" xfId="31610" xr:uid="{21A6FD0B-5301-4AF6-95C9-93A6170278B6}"/>
    <cellStyle name="20% - Accent3 5 4 3 3" xfId="43555" xr:uid="{5DE354DA-8DA4-4FB4-A5FD-190297F0DC9B}"/>
    <cellStyle name="20% - Accent3 5 4 3 4" xfId="55520" xr:uid="{48A660E7-90E6-4F55-9137-A6C7323F06ED}"/>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4 8" xfId="49537" xr:uid="{1A8CD192-3817-4DC7-9634-B9EA78B0C2BE}"/>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2 4" xfId="57046" xr:uid="{10FE2ACD-F7F6-4186-9C61-F0732F649C4B}"/>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5 7" xfId="51063" xr:uid="{3CCBD309-1EB2-4EB8-A631-F44D8A330CF2}"/>
    <cellStyle name="20% - Accent3 5 6" xfId="12239" xr:uid="{238FDA25-361E-4FEB-9E01-7FEB3C8B6A45}"/>
    <cellStyle name="20% - Accent3 5 6 2" xfId="30166" xr:uid="{1D073EC3-DD38-474C-A512-D52185340C62}"/>
    <cellStyle name="20% - Accent3 5 6 3" xfId="42111" xr:uid="{5571EA17-2CDE-46B7-B65D-704D42214FDC}"/>
    <cellStyle name="20% - Accent3 5 6 4" xfId="54076" xr:uid="{E50C7BFC-0942-40A2-8753-7FB1FDE5F469}"/>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10" xfId="48209" xr:uid="{A79534A9-19ED-4147-BBB3-DB4605B7A2AC}"/>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2 4" xfId="59328" xr:uid="{BBEC628D-7AA8-47F1-9FB1-A5D5EFBD3952}"/>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2 7" xfId="53345" xr:uid="{E7D58B74-0C5C-4EE3-B15A-89F3C272B44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3 4" xfId="56358" xr:uid="{A3963F39-C300-4384-8F7D-57BB8D10EB1F}"/>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2 8" xfId="50375" xr:uid="{F5CBBD84-7307-402C-B82B-4E8215F38976}"/>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2 4" xfId="57884" xr:uid="{6CB8C821-2E67-47AC-988D-7A3A2AB5B224}"/>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3 7" xfId="51901" xr:uid="{CD89C677-F498-4ABD-8B9C-DBA370C08F39}"/>
    <cellStyle name="20% - Accent3 6 2 4" xfId="13077" xr:uid="{9ADA451C-3B17-4334-9615-DA1C1F459417}"/>
    <cellStyle name="20% - Accent3 6 2 4 2" xfId="31004" xr:uid="{2AEF88A0-57CF-4D02-8FCA-1B38F74E1A91}"/>
    <cellStyle name="20% - Accent3 6 2 4 3" xfId="42949" xr:uid="{953085E2-F3F5-494A-B707-7FF1A403D8A5}"/>
    <cellStyle name="20% - Accent3 6 2 4 4" xfId="54914" xr:uid="{C01D46EA-EC6C-423D-B17F-C1686BA31393}"/>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2 9" xfId="48931" xr:uid="{127875A1-08F8-4C93-A2EC-7D9438E1A1ED}"/>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2 4" xfId="58606" xr:uid="{9102CC25-7366-46C2-BC28-8B4AE42B6D4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2 7" xfId="52623" xr:uid="{4BA142FE-2A57-4C2A-95E4-E243C19D55CA}"/>
    <cellStyle name="20% - Accent3 6 3 3" xfId="13799" xr:uid="{21C2C550-50BD-4FE7-9CDF-FCED201DC184}"/>
    <cellStyle name="20% - Accent3 6 3 3 2" xfId="31726" xr:uid="{14D20862-4A70-4D81-9C42-B9D06B127EC2}"/>
    <cellStyle name="20% - Accent3 6 3 3 3" xfId="43671" xr:uid="{18A6AC8B-6266-4F8E-BC13-C7ABC29299B6}"/>
    <cellStyle name="20% - Accent3 6 3 3 4" xfId="55636" xr:uid="{83233B00-075A-442F-810D-5C0D2D239F58}"/>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3 8" xfId="49653" xr:uid="{514E814F-ABDA-45A8-9F91-C8A0B5D2D6C6}"/>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2 4" xfId="57162" xr:uid="{7FA3721B-0071-4479-8150-CF0962F7C145}"/>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4 7" xfId="51179" xr:uid="{86D6C2B1-A8A6-458A-97D3-DFCF9B5F1D3F}"/>
    <cellStyle name="20% - Accent3 6 5" xfId="12355" xr:uid="{BFA81ADE-3011-45C8-A869-1184D208B4B7}"/>
    <cellStyle name="20% - Accent3 6 5 2" xfId="30282" xr:uid="{57490B17-E88D-46F7-8F25-B47726520CF1}"/>
    <cellStyle name="20% - Accent3 6 5 3" xfId="42227" xr:uid="{591252DA-2DDF-4712-B9ED-8EEF0B51D829}"/>
    <cellStyle name="20% - Accent3 6 5 4" xfId="54192" xr:uid="{57750DCD-DA74-4EAA-891C-3914EE7A3B54}"/>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10" xfId="48559" xr:uid="{6D8AACFB-2050-4906-B064-4F54B07C625B}"/>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2 4" xfId="59678" xr:uid="{98D5FD75-2640-419B-97AA-4FB728E5C9D7}"/>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2 7" xfId="53695" xr:uid="{6E3753A9-361C-4686-97B1-B043A7E67F55}"/>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3 4" xfId="56708" xr:uid="{5AE300E1-B19F-46F3-9DE8-1CDB5963860A}"/>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2 8" xfId="50725" xr:uid="{AA161FFE-8D9A-4A29-9316-062631002AF1}"/>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2 4" xfId="58234" xr:uid="{26C62FD5-F71B-47A0-9C48-58B828458FAA}"/>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3 7" xfId="52251" xr:uid="{9BDA38CD-D151-42E9-BF75-0A0AE62ED25D}"/>
    <cellStyle name="20% - Accent3 7 2 4" xfId="13427" xr:uid="{6D5ACB17-E632-4455-97BE-E26AA6946A46}"/>
    <cellStyle name="20% - Accent3 7 2 4 2" xfId="31354" xr:uid="{61A26030-68BE-488C-BA29-36BC0A037CF2}"/>
    <cellStyle name="20% - Accent3 7 2 4 3" xfId="43299" xr:uid="{FBDBE1E1-67D2-4440-BE01-33517885FA74}"/>
    <cellStyle name="20% - Accent3 7 2 4 4" xfId="55264" xr:uid="{908A9D05-7C37-42E8-B2A0-525028584E50}"/>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2 9" xfId="49281" xr:uid="{6A8349CC-C681-4C0E-AE06-E8FDC50BFDC1}"/>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2 4" xfId="58956" xr:uid="{14044BD9-0108-4A57-9FE2-05A6EFCD98DD}"/>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2 7" xfId="52973" xr:uid="{6703C72D-9CAE-472F-9B63-5900499D4905}"/>
    <cellStyle name="20% - Accent3 7 3 3" xfId="14149" xr:uid="{2BC5B7AF-2DC7-481A-A84C-072C7B0B5F60}"/>
    <cellStyle name="20% - Accent3 7 3 3 2" xfId="32076" xr:uid="{952367C4-D8D9-41BC-9DE0-40ACC2711251}"/>
    <cellStyle name="20% - Accent3 7 3 3 3" xfId="44021" xr:uid="{11F867A5-4238-4B9E-AA48-2C8DDA6288A0}"/>
    <cellStyle name="20% - Accent3 7 3 3 4" xfId="55986" xr:uid="{C0C294C7-1C9A-4A4D-A567-454F2F515A34}"/>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3 8" xfId="50003" xr:uid="{E798BEA8-C1C1-49CE-BFAA-5E1D8F0B7418}"/>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2 4" xfId="57512" xr:uid="{89810EFF-4021-4E31-80C7-7F27E22101C3}"/>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4 7" xfId="51529" xr:uid="{4223BC5F-AEA7-499C-8F53-7B0CDBD6AA50}"/>
    <cellStyle name="20% - Accent3 7 5" xfId="12705" xr:uid="{25E90AF4-D42D-4779-B6F6-3436D627EAD0}"/>
    <cellStyle name="20% - Accent3 7 5 2" xfId="30632" xr:uid="{057C0ADB-7E5F-464C-8435-17D9B2657AA3}"/>
    <cellStyle name="20% - Accent3 7 5 3" xfId="42577" xr:uid="{7C361D86-C798-4F36-B44E-4B88D2EDB1F6}"/>
    <cellStyle name="20% - Accent3 7 5 4" xfId="54542" xr:uid="{F7D3EC90-7B5B-48DA-9ECD-D847AB5B01E7}"/>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2 4" xfId="58980" xr:uid="{158C1EA2-DDAC-49AC-997D-5B32F89AAD2C}"/>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2 7" xfId="52997" xr:uid="{1BC3C296-5030-4544-9F15-8956640D9F13}"/>
    <cellStyle name="20% - Accent3 8 2 3" xfId="14173" xr:uid="{CE16943E-0CA7-4B3D-895B-DEF29BC35409}"/>
    <cellStyle name="20% - Accent3 8 2 3 2" xfId="32100" xr:uid="{07EF4680-9625-4E0E-B331-218711A16656}"/>
    <cellStyle name="20% - Accent3 8 2 3 3" xfId="44045" xr:uid="{C3FE6C38-ED0D-43BA-9332-68956492AA31}"/>
    <cellStyle name="20% - Accent3 8 2 3 4" xfId="56010" xr:uid="{9E31ECC6-BC00-4B30-B8F1-F25D836636F6}"/>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2 8" xfId="50027" xr:uid="{88F1E626-84AE-40B9-97F3-5C94D9FC9939}"/>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2 4" xfId="57536" xr:uid="{ED56B661-84FD-4213-91DB-F0870EA435D1}"/>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3 7" xfId="51553" xr:uid="{4893F8BC-CABB-404C-9C50-888F8C33D9C1}"/>
    <cellStyle name="20% - Accent3 8 4" xfId="12729" xr:uid="{202A7D16-3041-4798-8096-98C1F6ADF050}"/>
    <cellStyle name="20% - Accent3 8 4 2" xfId="30656" xr:uid="{79732BF3-7C3B-46EE-9319-BFFA87CE7857}"/>
    <cellStyle name="20% - Accent3 8 4 3" xfId="42601" xr:uid="{F30DEC80-E670-4B8F-819C-6592A32D7146}"/>
    <cellStyle name="20% - Accent3 8 4 4" xfId="54566" xr:uid="{3E265E28-F1B0-4BDE-A1D3-EE7170DEE295}"/>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8 9" xfId="48583" xr:uid="{C20B90E0-488B-4A90-9E08-5EEE5207E856}"/>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2 4" xfId="58258" xr:uid="{D7ABF723-180B-46D9-9613-038823869312}"/>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2 7" xfId="52275" xr:uid="{CE468439-A6C1-40E2-BA63-B233FD335BFD}"/>
    <cellStyle name="20% - Accent3 9 3" xfId="13451" xr:uid="{EDFB64BF-2168-4903-B536-E3D64B9A8B54}"/>
    <cellStyle name="20% - Accent3 9 3 2" xfId="31378" xr:uid="{AA6C958E-CA12-48F2-B811-B863509F1C2E}"/>
    <cellStyle name="20% - Accent3 9 3 3" xfId="43323" xr:uid="{53EEFC72-EB2C-456B-A19F-28BDBE664AD2}"/>
    <cellStyle name="20% - Accent3 9 3 4" xfId="55288" xr:uid="{E37C978F-1A03-4712-AED0-52FFFF610601}"/>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3 9 8" xfId="49305" xr:uid="{0384311B-984D-45F5-B612-30B4D079C124}"/>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2 4" xfId="59705" xr:uid="{7C37F025-1A30-42F5-B390-CA7C5CA5046F}"/>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2 7" xfId="53722" xr:uid="{687B11B2-CE48-4658-BDB7-467841F2DE40}"/>
    <cellStyle name="20% - Accent4 10 3" xfId="14898" xr:uid="{CFBB27D0-2608-451A-9714-0BCBC3A1E87F}"/>
    <cellStyle name="20% - Accent4 10 3 2" xfId="32825" xr:uid="{7624D6BF-1227-49C4-A188-A7BAC16C4DFA}"/>
    <cellStyle name="20% - Accent4 10 3 3" xfId="44770" xr:uid="{10198A1E-B257-45F8-919D-D5DBBD53C807}"/>
    <cellStyle name="20% - Accent4 10 3 4" xfId="56735" xr:uid="{638B6F38-852A-4FD9-BA6C-5D013E2E4AFB}"/>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0 8" xfId="50752" xr:uid="{DED5FE89-45FA-4AF0-9955-C982468A3E1D}"/>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2 4" xfId="59738" xr:uid="{108BF1BF-20F6-4FB4-B681-0C03C09BA700}"/>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2 7" xfId="53755" xr:uid="{2B1A9590-2778-416B-AA60-D7025B85A501}"/>
    <cellStyle name="20% - Accent4 11 3" xfId="14931" xr:uid="{BA4B5897-75F9-449E-B14C-6DBAA192AF38}"/>
    <cellStyle name="20% - Accent4 11 3 2" xfId="32858" xr:uid="{7C2C9037-1206-4371-ACCE-29D6CA365851}"/>
    <cellStyle name="20% - Accent4 11 3 3" xfId="44803" xr:uid="{380AE1FB-FF58-470F-8823-6E237ADBCF2B}"/>
    <cellStyle name="20% - Accent4 11 3 4" xfId="56768" xr:uid="{32B3D143-C721-4D65-B651-4FB06D31B24C}"/>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1 8" xfId="50785" xr:uid="{27C86365-F9FE-470F-BAD8-BC11E5051E7B}"/>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2 4" xfId="59759" xr:uid="{00669712-1FFE-44FD-B966-70D082266055}"/>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2 7" xfId="53776" xr:uid="{9F1BA8A3-FF12-4EF4-BE8F-C2AD3B2FE8C6}"/>
    <cellStyle name="20% - Accent4 12 3" xfId="14952" xr:uid="{2E3D8492-9935-42FD-B178-C5584677F628}"/>
    <cellStyle name="20% - Accent4 12 3 2" xfId="32879" xr:uid="{A69064B0-6801-4A35-A6FD-41FE42F117F6}"/>
    <cellStyle name="20% - Accent4 12 3 3" xfId="44824" xr:uid="{2BC554FC-2FDD-4C1A-BBA5-C24446515504}"/>
    <cellStyle name="20% - Accent4 12 3 4" xfId="56789" xr:uid="{B0D19151-7300-4A1B-B638-68CBC86A3542}"/>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2 8" xfId="50806" xr:uid="{A1A1B521-D5C8-47B1-ABB9-86CBBE058F82}"/>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2 4" xfId="56816" xr:uid="{47B98789-B579-440E-AE2B-4EE0EDAC9A7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3 7" xfId="50833" xr:uid="{4FF37B18-984A-418B-9A1B-6A5907629403}"/>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2 4" xfId="59782" xr:uid="{ED8E5B10-6DB5-4460-B6D9-62661C73ADE3}"/>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4 7" xfId="53799" xr:uid="{DC79D593-DD9C-436D-9BEB-EBD980B76B86}"/>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5 5" xfId="53820" xr:uid="{9D861C81-9720-459B-9EF5-BB9E0E0F34AD}"/>
    <cellStyle name="20% - Accent4 16" xfId="12008" xr:uid="{880E37B8-9611-44C0-A8B7-0738B85309D4}"/>
    <cellStyle name="20% - Accent4 16 2" xfId="29935" xr:uid="{FF1C3E40-692C-4FDE-A4A0-37730D6EA76F}"/>
    <cellStyle name="20% - Accent4 16 3" xfId="41880" xr:uid="{7F4B5D75-6F15-438A-B50A-2BD7330AFD9D}"/>
    <cellStyle name="20% - Accent4 16 4" xfId="53845" xr:uid="{000230D4-D693-479E-B7E9-FC707DAF1B97}"/>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14" xfId="47895" xr:uid="{8FFC119E-1561-45C1-9791-08D32E894A3B}"/>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13" xfId="47953" xr:uid="{FC574B78-DCCB-4595-8373-E580D74B13E3}"/>
    <cellStyle name="20% - Accent4 2 2 2" xfId="252" xr:uid="{00000000-0005-0000-0000-000046000000}"/>
    <cellStyle name="20% - Accent4 2 2 2 10" xfId="36104" xr:uid="{55DECEE3-85A1-4323-ADD3-151C153A2220}"/>
    <cellStyle name="20% - Accent4 2 2 2 11" xfId="48069" xr:uid="{AAA1C776-4C04-4522-A4C8-F69D9B410253}"/>
    <cellStyle name="20% - Accent4 2 2 2 2" xfId="600" xr:uid="{00000000-0005-0000-0000-000046000000}"/>
    <cellStyle name="20% - Accent4 2 2 2 2 10" xfId="48417" xr:uid="{E573CD6C-CAF5-4C0B-937E-37AE8210143F}"/>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2 4" xfId="59536" xr:uid="{247A915C-8DF4-4C82-A932-7EDF5F665B90}"/>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2 7" xfId="53553" xr:uid="{13E9D101-9D94-4E7C-96C8-777A952B1822}"/>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3 4" xfId="56566" xr:uid="{4B6D55C5-EAF7-406C-8156-A2D6C957D363}"/>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2 8" xfId="50583" xr:uid="{00C363B3-E472-4EF7-8A62-CB5DDD064EB4}"/>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2 4" xfId="58092" xr:uid="{9A724763-ED7C-49D3-B9E1-9764946232CB}"/>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3 7" xfId="52109" xr:uid="{DA74AE88-A0DA-4D69-888F-5070CA712EC5}"/>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4 4" xfId="55122" xr:uid="{0863E4ED-6EA6-46EB-AFC0-1A7C34E2BB6A}"/>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2 9" xfId="49139" xr:uid="{F5AC40FF-2D3F-4A03-AE74-A26973C78E37}"/>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2 4" xfId="58814" xr:uid="{696F3DF2-996A-4A4D-8DA5-69DB4F3AC5D0}"/>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2 7" xfId="52831" xr:uid="{C1CB2984-6C2C-451D-8BD5-E66FC14499B8}"/>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3 4" xfId="55844" xr:uid="{F1D40914-A530-4A9D-B86C-BECE19A8ABF0}"/>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3 8" xfId="49861" xr:uid="{3CF00091-84F5-4229-B198-CB0BD4C998FE}"/>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2 4" xfId="57370" xr:uid="{741DF52B-9559-45F2-81D4-F69E09101EF6}"/>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4 7" xfId="51387" xr:uid="{84D37D8D-050E-47AD-98EA-2F03CC27D202}"/>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5 4" xfId="54400" xr:uid="{D6D19008-0E66-40AB-9F56-151F7013FF90}"/>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2 4" xfId="59188" xr:uid="{ADD72FB4-8916-468C-8380-415175D1BF86}"/>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2 7" xfId="53205" xr:uid="{9FE8B2FF-187D-49F6-8E52-3BA9A45CD354}"/>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3 4" xfId="56218" xr:uid="{D108B530-256C-44BF-9F37-14E562FAEF10}"/>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2 8" xfId="50235" xr:uid="{B6AB21A0-1301-4F1B-A768-BB1880D12694}"/>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2 4" xfId="57744" xr:uid="{33B29C9F-BFE3-4599-A5A5-EA79E6382823}"/>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3 7" xfId="51761" xr:uid="{9087EFD3-B5D3-40D3-9DB4-89E786C61FA0}"/>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4 4" xfId="54774" xr:uid="{12F3C776-B5C7-48AB-BADD-54182B955DC3}"/>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3 9" xfId="48791" xr:uid="{3388B3A1-5D63-4B49-B038-0607C23486B6}"/>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2 4" xfId="58466" xr:uid="{F61B956B-7177-4CF4-8B58-24589ABA6291}"/>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2 7" xfId="52483" xr:uid="{DB51193A-908D-4CE5-9351-C4FEAE63747D}"/>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3 4" xfId="55496" xr:uid="{6D7B2CDF-A113-4D86-A562-84359466B6B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4 8" xfId="49513" xr:uid="{3DED919E-149D-4273-B962-0D738045A178}"/>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2 4" xfId="57022" xr:uid="{EF5206B6-F8CC-458E-9F49-577B43E94AC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5 7" xfId="51039" xr:uid="{810F980A-1486-4BAA-A2DE-3CA613814FC3}"/>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6 4" xfId="54052" xr:uid="{11DBBCCD-E3BE-4FFC-A366-7916AE5C854A}"/>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11" xfId="48185" xr:uid="{20E46C3D-5E7D-4868-BE9B-CD1C31347D81}"/>
    <cellStyle name="20% - Accent4 2 2 3 2" xfId="716" xr:uid="{00000000-0005-0000-0000-000046000000}"/>
    <cellStyle name="20% - Accent4 2 2 3 2 10" xfId="48533" xr:uid="{0C66EAD8-7C2D-4B76-B911-4FB62F39276F}"/>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2 4" xfId="59652" xr:uid="{7934A6B1-661B-484C-B6FC-35809D9FBF00}"/>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2 7" xfId="53669" xr:uid="{937F5C41-8CEE-4AAB-A827-45843F97F99B}"/>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3 4" xfId="56682" xr:uid="{D56BD48A-17E0-491B-AC6B-00225ACA9FC7}"/>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2 8" xfId="50699" xr:uid="{223CCBD3-DCDF-4D0F-8A49-843EA84B02CE}"/>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2 4" xfId="58208" xr:uid="{E71C8685-5D81-4A43-AF5A-57EF46EA148C}"/>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3 7" xfId="52225" xr:uid="{E8D5A71D-3CD3-494F-A363-CF1550323DEE}"/>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4 4" xfId="55238" xr:uid="{A23E45B1-0359-42C1-ADF3-3689259B731B}"/>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2 9" xfId="49255" xr:uid="{FECE802F-77C9-478A-A004-6301B7B1B002}"/>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2 4" xfId="58930" xr:uid="{29245325-7E8E-478F-AF02-5805FFA5CF23}"/>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2 7" xfId="52947" xr:uid="{B7C224F9-21F9-4BC8-8448-86423FDA2D07}"/>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3 4" xfId="55960" xr:uid="{18F6B27A-F052-4523-9693-5CB3EA3FAADC}"/>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3 8" xfId="49977" xr:uid="{679D2DCB-5726-4D65-8B6B-A7383843751B}"/>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2 4" xfId="57486" xr:uid="{EFA98813-0423-44B8-8563-6A29760A9282}"/>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4 7" xfId="51503" xr:uid="{77B9A1BB-A445-45E8-B1A0-60F9B85A03CE}"/>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5 4" xfId="54516" xr:uid="{86843F72-0296-4D58-A605-A7E99311E7A2}"/>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2 4" xfId="59304" xr:uid="{94D1C746-E105-44FD-8A67-873FA7956F11}"/>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2 7" xfId="53321" xr:uid="{983BBAE0-9892-42A7-8187-1B984536398E}"/>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3 4" xfId="56334" xr:uid="{21C7CA08-3292-4D6B-BF14-3F3F70FC5656}"/>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2 8" xfId="50351" xr:uid="{B8C94A8C-75E5-48B6-8C7B-5E7773E549F7}"/>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2 4" xfId="57860" xr:uid="{9A6D107D-4115-48F6-AF9C-EFF5F2B35228}"/>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3 7" xfId="51877" xr:uid="{74463A98-58E4-4D35-9D76-2FCB7F2ACBF7}"/>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4 4" xfId="54890" xr:uid="{A2A26A7D-7C3A-42EB-891A-21CE5D4BF155}"/>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3 9" xfId="48907" xr:uid="{5C72515D-773C-4F84-B0BD-6A4BA2E7029E}"/>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2 4" xfId="58582" xr:uid="{51AC6FB3-9EFF-45C1-93F0-AB77F5F76DF2}"/>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2 7" xfId="52599" xr:uid="{6A9996F4-7ACC-4A98-911C-738E5E8AB03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3 4" xfId="55612" xr:uid="{DA005A8F-C5DE-487F-8C59-83C519DB5663}"/>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4 8" xfId="49629" xr:uid="{6FF2F127-2DFF-4EA6-B46A-B39FB0AEDCD9}"/>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2 4" xfId="57138" xr:uid="{DB304DF2-8A40-4251-9248-9B48FFF1C02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5 7" xfId="51155" xr:uid="{3558B04B-85FD-46C5-822F-6DE8C1B0DF14}"/>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6 4" xfId="54168" xr:uid="{17587D6E-AEEC-4DA6-B5C7-6108688B6FCE}"/>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10" xfId="48301" xr:uid="{DAD39053-1F1F-45DF-B14F-54104CB369B5}"/>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2 4" xfId="59420" xr:uid="{DB9222AB-5338-4780-9462-476B2682432A}"/>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2 7" xfId="53437" xr:uid="{435D500C-F2B9-468A-9212-462B656CCDCC}"/>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3 4" xfId="56450" xr:uid="{471619FF-96F1-4052-A7D1-6593D8FF5ACA}"/>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2 8" xfId="50467" xr:uid="{7215A8E4-2473-4FAB-A8AA-DD3420C66687}"/>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2 4" xfId="57976" xr:uid="{03742090-34C1-4C7B-89BF-83BABB8BC1DA}"/>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3 7" xfId="51993" xr:uid="{A3657BC8-0D8C-4CCB-A39F-717E3AF4D244}"/>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4 4" xfId="55006" xr:uid="{2122AE7C-9823-4C4B-902D-30A0B7885A82}"/>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2 9" xfId="49023" xr:uid="{75217A14-94FA-414C-BA7F-AE8CFBF94D42}"/>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2 4" xfId="58698" xr:uid="{9464CFB7-2FDA-4A7D-A358-24E054407F1D}"/>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2 7" xfId="52715" xr:uid="{B596C7AA-493D-478C-9680-0CCA6BD0DBDE}"/>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3 4" xfId="55728" xr:uid="{347D0FAE-939A-4AD3-9CC2-C1EB4955698F}"/>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3 8" xfId="49745" xr:uid="{1B112FD8-5ED6-479E-83C7-B30811F9EFFB}"/>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2 4" xfId="57254" xr:uid="{52AE8D8E-2D0B-48B7-8DCD-AE85995B541E}"/>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4 7" xfId="51271" xr:uid="{12A68114-8713-4368-906E-5FBCB1A3D011}"/>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5 4" xfId="54284" xr:uid="{51E8EB16-035F-4176-AFFD-6A414A492540}"/>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2 4" xfId="59072" xr:uid="{BA01D1BE-4CB9-4BCB-BB0E-597BDD6AB34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2 7" xfId="53089" xr:uid="{93719017-E5D0-463D-A506-1C04A8DEF996}"/>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3 4" xfId="56102" xr:uid="{59FBC8E8-F0C1-4ACC-A255-0F3BF7E6FFC8}"/>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2 8" xfId="50119" xr:uid="{F8B1F0DD-9E41-4FC7-8FEB-9348314FAC5B}"/>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2 4" xfId="57628" xr:uid="{18D38E4B-876D-404A-8435-4916CCF97D04}"/>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3 7" xfId="51645" xr:uid="{2396199E-9235-4801-A177-967D5B17FDE2}"/>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4 4" xfId="54658" xr:uid="{0CEC2BD6-4A2E-44BD-B2B5-9D0DE4FCCD2D}"/>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5 9" xfId="48675" xr:uid="{2AAEBAF1-16DF-4216-9EAE-AC5373A8A84F}"/>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2 4" xfId="58350" xr:uid="{C2C84424-72B8-4584-8675-D91639B58F2C}"/>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2 7" xfId="52367" xr:uid="{A326AFAB-ED77-4FDC-AF62-E1C401F9B4FA}"/>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3 4" xfId="55380" xr:uid="{064482A4-94FC-4A7C-AEE7-9B024E41E1E8}"/>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6 8" xfId="49397" xr:uid="{C4A9CF7C-0884-41BD-8A41-8CAE128760E5}"/>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2 4" xfId="56906" xr:uid="{A047167B-AD97-4430-9A3D-B5CF402D7D30}"/>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7 7" xfId="50923" xr:uid="{161C979C-69ED-4BD9-AECB-816899F6ADD8}"/>
    <cellStyle name="20% - Accent4 2 2 8" xfId="12099" xr:uid="{51B4128B-2CDA-4F39-86C0-CF00BE98DDEF}"/>
    <cellStyle name="20% - Accent4 2 2 8 2" xfId="30026" xr:uid="{3C7789CB-AFB1-4A49-8392-BED130C2C36A}"/>
    <cellStyle name="20% - Accent4 2 2 8 3" xfId="41971" xr:uid="{7AE7B33B-FB8C-42E3-9228-A4F129E25FA0}"/>
    <cellStyle name="20% - Accent4 2 2 8 4" xfId="53936" xr:uid="{10C792D3-54D9-44B4-8EFE-0B927998F668}"/>
    <cellStyle name="20% - Accent4 2 2 9" xfId="18058" xr:uid="{2CC23ECA-1242-4E6F-844E-EB453437A5C2}"/>
    <cellStyle name="20% - Accent4 2 3" xfId="194" xr:uid="{00000000-0005-0000-0000-000046000000}"/>
    <cellStyle name="20% - Accent4 2 3 10" xfId="36046" xr:uid="{BBF40DC1-4AFB-448B-BA1E-7CBACDF012EE}"/>
    <cellStyle name="20% - Accent4 2 3 11" xfId="48011" xr:uid="{9739246A-C632-4FA0-9535-4E5AEC971E0C}"/>
    <cellStyle name="20% - Accent4 2 3 2" xfId="542" xr:uid="{00000000-0005-0000-0000-000046000000}"/>
    <cellStyle name="20% - Accent4 2 3 2 10" xfId="48359" xr:uid="{28349C5D-C847-42E1-A274-92F909E61704}"/>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2 4" xfId="59478" xr:uid="{D4E93D86-90CB-459C-84D8-BD0ED98629A0}"/>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2 7" xfId="53495" xr:uid="{BD95117F-426F-4233-845D-B2C9B05D2E95}"/>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3 4" xfId="56508" xr:uid="{30C7353D-E003-4350-9CCB-B55B27A6B18F}"/>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2 8" xfId="50525" xr:uid="{5C8E2F88-93ED-44ED-A8DD-7E588BB6C309}"/>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2 4" xfId="58034" xr:uid="{93BE955A-A7F7-4A22-BEB5-A5C2F93AF2CC}"/>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3 7" xfId="52051" xr:uid="{B906C65C-7958-4BE1-A312-C0A1590FE386}"/>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4 4" xfId="55064" xr:uid="{290FAC77-98A5-4D34-A643-F141728267FA}"/>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2 9" xfId="49081" xr:uid="{1BAB02B9-66EB-4548-81E6-78C20D13D1C6}"/>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2 4" xfId="58756" xr:uid="{747B0C52-AB01-4B36-807C-4635365D26D0}"/>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2 7" xfId="52773" xr:uid="{4CA36911-476D-4318-82F7-0B3EB9D0763E}"/>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3 4" xfId="55786" xr:uid="{27ADDEC8-10BC-48E1-84FF-D1D45E4F9DA9}"/>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3 8" xfId="49803" xr:uid="{873C0D4C-A7D9-470A-ADF1-632DABECE480}"/>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2 4" xfId="57312" xr:uid="{AFF864D5-8B93-497A-83EE-155C8E65EEE7}"/>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4 7" xfId="51329" xr:uid="{B7318265-0C90-440F-A340-875CD0803ECB}"/>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5 4" xfId="54342" xr:uid="{85470441-4604-49B5-A854-0CA1EFAB8A96}"/>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2 4" xfId="59130" xr:uid="{8F0C0FAB-C30D-4AEF-8FEB-58707C4150E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2 7" xfId="53147" xr:uid="{478D0D40-72FE-4B64-8AFC-C4A1862B82BE}"/>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3 4" xfId="56160" xr:uid="{932A3921-585F-438A-9FF2-435787F9A544}"/>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2 8" xfId="50177" xr:uid="{DB007764-550A-4D33-99FB-AECEA0229A3F}"/>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2 4" xfId="57686" xr:uid="{0349078A-67EC-437E-BA43-5629793BC967}"/>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3 7" xfId="51703" xr:uid="{1173E08D-EEC3-4DD8-B13F-A8EB6CB2134E}"/>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4 4" xfId="54716" xr:uid="{607BA01C-B8F8-49CE-9269-414D6AC2B8A7}"/>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3 9" xfId="48733" xr:uid="{1EB27492-1890-4B0D-8258-5F43982B242A}"/>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2 4" xfId="58408" xr:uid="{EEA99438-E1B4-4B93-BFCF-7CC170F05DCC}"/>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2 7" xfId="52425" xr:uid="{E63D8BED-EF1C-4994-BF60-84A8FED7168E}"/>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3 4" xfId="55438" xr:uid="{2CC5D1B3-DB48-468C-8395-8476D7AD965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4 8" xfId="49455" xr:uid="{4432EB8C-C11B-4DBA-A91C-2E3392B3180E}"/>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2 4" xfId="56964" xr:uid="{4E15606B-7448-467D-95B4-C3EF09D46617}"/>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5 7" xfId="50981" xr:uid="{E1AA068F-77F9-4F4A-8434-05D487BE4827}"/>
    <cellStyle name="20% - Accent4 2 3 6" xfId="12157" xr:uid="{26003946-C610-43EB-A611-2E692DFA0424}"/>
    <cellStyle name="20% - Accent4 2 3 6 2" xfId="30084" xr:uid="{4E4B537A-DF8F-44A3-8331-1A487C1D89F7}"/>
    <cellStyle name="20% - Accent4 2 3 6 3" xfId="42029" xr:uid="{4EE50701-5075-4354-BC10-8998BE34355B}"/>
    <cellStyle name="20% - Accent4 2 3 6 4" xfId="53994" xr:uid="{5FD3395B-408B-4FDE-A434-264ACCAB1D90}"/>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11" xfId="48127" xr:uid="{C0C72095-4371-4C7F-8B85-AA92AB8A411A}"/>
    <cellStyle name="20% - Accent4 2 4 2" xfId="658" xr:uid="{00000000-0005-0000-0000-000046000000}"/>
    <cellStyle name="20% - Accent4 2 4 2 10" xfId="48475" xr:uid="{3B179CE5-D96B-4546-8166-D07C6CAC7BD7}"/>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2 4" xfId="59594" xr:uid="{2634039B-9BD0-453A-BD28-49306F3FF641}"/>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2 7" xfId="53611" xr:uid="{E7EFB6E2-D998-406A-8BE2-9FA2A766A70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3 4" xfId="56624" xr:uid="{B2DEEC1E-6A25-45D7-ACE0-82810C1AB71D}"/>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2 8" xfId="50641" xr:uid="{A4662B21-C195-4845-8449-5F656A6C4ACA}"/>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2 4" xfId="58150" xr:uid="{72CAAD3A-CF04-42B6-839B-73297815BADD}"/>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3 7" xfId="52167" xr:uid="{CEF3D4B0-F151-4345-AEE6-56A4948240AD}"/>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4 4" xfId="55180" xr:uid="{023C02FF-B554-4D09-A4B8-62621D284B65}"/>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2 9" xfId="49197" xr:uid="{C5718F0A-E3C5-4D2E-A0C3-B9E259233D27}"/>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2 4" xfId="58872" xr:uid="{83ABF56D-B357-4BD2-9933-560D2350695B}"/>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2 7" xfId="52889" xr:uid="{6E38B8F0-4F54-4B37-9932-DB081D4BAD24}"/>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3 4" xfId="55902" xr:uid="{A757CC65-8F66-43D6-BA08-4FC807527A31}"/>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3 8" xfId="49919" xr:uid="{96553592-5AEA-41EE-9F4F-586CA6E2B7BA}"/>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2 4" xfId="57428" xr:uid="{5AE4F235-ABDC-419A-88B4-E60C546E8C91}"/>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4 7" xfId="51445" xr:uid="{8144E336-DBF7-4904-9140-1B477ABC732A}"/>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5 4" xfId="54458" xr:uid="{AE64AD2F-D0B0-40DB-8550-AD6C5E7F0D73}"/>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2 4" xfId="59246" xr:uid="{C2F21B04-0B75-4A40-B041-52F1C75461E4}"/>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2 7" xfId="53263" xr:uid="{D6A69719-2240-4717-952D-21002A95E331}"/>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3 4" xfId="56276" xr:uid="{17816334-7234-4948-9A22-F7AF0D258F26}"/>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2 8" xfId="50293" xr:uid="{3B50DEDE-0D82-4192-B226-F0D4AA266F6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2 4" xfId="57802" xr:uid="{3C61E5D5-84B5-42F7-A4C0-06495705748F}"/>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3 7" xfId="51819" xr:uid="{CE0B383F-105F-45A6-904B-8253AB4A2B20}"/>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4 4" xfId="54832" xr:uid="{204F0755-C61D-4BA4-B665-5CCBD6DD655A}"/>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3 9" xfId="48849" xr:uid="{3AC025F1-D11F-40A3-85D4-736ED6F3506E}"/>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2 4" xfId="58524" xr:uid="{9B950C7B-9ECB-44EC-B3E0-9C5AC7E35905}"/>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2 7" xfId="52541" xr:uid="{DD816D87-590E-4563-AB32-1DE34FC73E32}"/>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3 4" xfId="55554" xr:uid="{D32B45A1-CDF8-402A-9489-78369C8220A9}"/>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4 8" xfId="49571" xr:uid="{7EFB7A18-8FA4-416C-97F8-A7CBB1A50343}"/>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2 4" xfId="57080" xr:uid="{8ABBA64B-2E82-4D48-93E7-F3A184E101EC}"/>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5 7" xfId="51097" xr:uid="{EEEAC671-19E1-4CE7-8CB6-0125C66B21A4}"/>
    <cellStyle name="20% - Accent4 2 4 6" xfId="12273" xr:uid="{ED907F15-F8D1-4A37-8D31-D086BD4EC4A0}"/>
    <cellStyle name="20% - Accent4 2 4 6 2" xfId="30200" xr:uid="{0D450401-E57C-47B9-ABA6-4FDEE1D6AEB4}"/>
    <cellStyle name="20% - Accent4 2 4 6 3" xfId="42145" xr:uid="{3CE8B7F9-FBCC-4453-9937-8F42F1C7F194}"/>
    <cellStyle name="20% - Accent4 2 4 6 4" xfId="54110" xr:uid="{00F26B26-591E-4E88-B5B6-A61E1EF3C685}"/>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10" xfId="48243" xr:uid="{984D069D-3385-4E97-B43C-599841038BAA}"/>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2 4" xfId="59362" xr:uid="{8E15B96F-4934-41C8-9F32-16D83BDE36F2}"/>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2 7" xfId="53379" xr:uid="{74A1233B-B0F0-4BED-BA5F-E2B61B655566}"/>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3 4" xfId="56392" xr:uid="{80246572-024E-4E08-851E-A77FF6AB95B9}"/>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2 8" xfId="50409" xr:uid="{DF78B21F-671C-438F-AE38-1E2A6D6817A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2 4" xfId="57918" xr:uid="{355AEADA-FDD4-496C-92D1-60BACBFEAFE7}"/>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3 7" xfId="51935" xr:uid="{7A97176E-692A-4BB1-A46B-53D90CC405BB}"/>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4 4" xfId="54948" xr:uid="{F34C04AE-099D-4DA5-97B4-441EC0EB5749}"/>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2 9" xfId="48965" xr:uid="{161F0A11-1876-49CF-B230-35FA5A012461}"/>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2 4" xfId="58640" xr:uid="{DC0B2980-E0B9-4C33-80B8-FF0F0AA32EE4}"/>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2 7" xfId="52657" xr:uid="{A3933B90-A35D-46A9-A43B-8CDEDA38E066}"/>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3 4" xfId="55670" xr:uid="{80055561-2AEF-4377-A533-37EB66836D26}"/>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3 8" xfId="49687" xr:uid="{97DA08BB-83E7-4337-8484-AF85685BA2E8}"/>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2 4" xfId="57196" xr:uid="{78FF157F-D49B-4139-806D-680CD1C20372}"/>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4 7" xfId="51213" xr:uid="{B03F11F6-6491-4A12-9887-9A6F811B0FB1}"/>
    <cellStyle name="20% - Accent4 2 5 5" xfId="12389" xr:uid="{840DF179-6C61-47FF-951D-357DE271D88C}"/>
    <cellStyle name="20% - Accent4 2 5 5 2" xfId="30316" xr:uid="{DE658286-C441-41EE-AED1-E9D381DA10EF}"/>
    <cellStyle name="20% - Accent4 2 5 5 3" xfId="42261" xr:uid="{0816358D-99C1-4E3B-A510-E456B27771BE}"/>
    <cellStyle name="20% - Accent4 2 5 5 4" xfId="54226" xr:uid="{76191928-4033-42DD-823A-B80AC691206C}"/>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2 4" xfId="59014" xr:uid="{B6BD235C-62E9-491B-A1EE-DC052993FE99}"/>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2 7" xfId="53031" xr:uid="{FA943ED2-5CCA-42B6-AD44-CA1C74323837}"/>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3 4" xfId="56044" xr:uid="{7E47FF96-1541-4BAF-A25F-E6EC4E53B525}"/>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2 8" xfId="50061" xr:uid="{5A0B4EBC-99F9-4FD1-8FE9-474255495AF3}"/>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2 4" xfId="57570" xr:uid="{4AA0B1C1-6E13-46F9-BD4B-0FA4171C036D}"/>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3 7" xfId="51587" xr:uid="{9479494D-9C14-4161-B8D0-889838E465D5}"/>
    <cellStyle name="20% - Accent4 2 6 4" xfId="12763" xr:uid="{8EBC1965-5984-4738-A27F-F19C491B167B}"/>
    <cellStyle name="20% - Accent4 2 6 4 2" xfId="30690" xr:uid="{FADD4826-B5CB-4BAA-B759-9863B037BFDF}"/>
    <cellStyle name="20% - Accent4 2 6 4 3" xfId="42635" xr:uid="{C620EB72-77E1-4DE6-B0B0-8785C10BA2B5}"/>
    <cellStyle name="20% - Accent4 2 6 4 4" xfId="54600" xr:uid="{459C5221-B02C-48ED-B3A0-3A1472DECE6E}"/>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6 9" xfId="48617" xr:uid="{DE4C3ADC-E1F6-4804-8168-2A336E916CC3}"/>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2 4" xfId="58292" xr:uid="{3C7098AE-DAD9-43EB-8B6D-6390B4E42707}"/>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2 7" xfId="52309" xr:uid="{58D91014-40F4-4EE2-BAB5-15D5953EE059}"/>
    <cellStyle name="20% - Accent4 2 7 3" xfId="13485" xr:uid="{B032BAA4-EDCC-4C76-A12B-73FD48444096}"/>
    <cellStyle name="20% - Accent4 2 7 3 2" xfId="31412" xr:uid="{318DA337-3092-4D0F-BCDC-5709C8FBD51C}"/>
    <cellStyle name="20% - Accent4 2 7 3 3" xfId="43357" xr:uid="{71A22142-DB21-4736-B2CD-3FE7CDFEA2B8}"/>
    <cellStyle name="20% - Accent4 2 7 3 4" xfId="55322" xr:uid="{56C6479E-50C9-4D0B-9C46-0478DC7C78DD}"/>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7 8" xfId="49339" xr:uid="{099E6017-BBCD-4B6A-A32A-BED4DF475A7D}"/>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2 4" xfId="56848" xr:uid="{2FD7ED27-C150-4D22-8913-5E30076F1587}"/>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8 7" xfId="50865" xr:uid="{FA44EF3B-C5C0-432A-AFEF-1FF82CB56BCE}"/>
    <cellStyle name="20% - Accent4 2 9" xfId="12041" xr:uid="{CA07FD5C-064A-40E6-A764-2B794AFBCA04}"/>
    <cellStyle name="20% - Accent4 2 9 2" xfId="29968" xr:uid="{A1D12E46-09D0-4B61-9745-636909C46E62}"/>
    <cellStyle name="20% - Accent4 2 9 3" xfId="41913" xr:uid="{4B833918-6584-4305-A5D0-DC6D7DBEEAC3}"/>
    <cellStyle name="20% - Accent4 2 9 4" xfId="53878" xr:uid="{DF0C0A30-6CB5-4480-9827-8A207EDD58D0}"/>
    <cellStyle name="20% - Accent4 20" xfId="23945" xr:uid="{E5C7616D-4D57-4D2E-ADFE-EBE3BDB8F6A9}"/>
    <cellStyle name="20% - Accent4 21" xfId="35893" xr:uid="{B04EBE76-31BE-4EFE-85A4-B58F8FB895E3}"/>
    <cellStyle name="20% - Accent4 22" xfId="47837" xr:uid="{72234033-CEB1-4C86-84CC-4E4BC64D250C}"/>
    <cellStyle name="20% - Accent4 23" xfId="47858" xr:uid="{2F14BB8E-70A9-43D3-9B9D-3C1D7E03E8E1}"/>
    <cellStyle name="20% - Accent4 24" xfId="59803" xr:uid="{B74B8DFD-39B4-4C21-A43C-8AF78E2338B0}"/>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13" xfId="47922" xr:uid="{0B592864-8F1F-4E3D-9BA5-3EB8D6555551}"/>
    <cellStyle name="20% - Accent4 3 2" xfId="221" xr:uid="{00000000-0005-0000-0000-000064000000}"/>
    <cellStyle name="20% - Accent4 3 2 10" xfId="36073" xr:uid="{5FB4643E-3260-4CDB-BDF5-F3CC656CEFFB}"/>
    <cellStyle name="20% - Accent4 3 2 11" xfId="48038" xr:uid="{0CE9DA28-DB65-4AD2-9307-A6A7AB8D3724}"/>
    <cellStyle name="20% - Accent4 3 2 2" xfId="569" xr:uid="{00000000-0005-0000-0000-000064000000}"/>
    <cellStyle name="20% - Accent4 3 2 2 10" xfId="48386" xr:uid="{CDFB74D7-79BC-4AE6-9C51-1EA6666D380C}"/>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2 4" xfId="59505" xr:uid="{6EAEC0BD-FBD8-4D29-8DD8-7B1A535D4699}"/>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2 7" xfId="53522" xr:uid="{DFC5E90B-46C8-41D0-858D-24112383A53B}"/>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3 4" xfId="56535" xr:uid="{D1789397-69FC-42D1-A9C5-1C2041137F86}"/>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2 8" xfId="50552" xr:uid="{FE585B6C-31DD-4450-8166-5F479E265682}"/>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2 4" xfId="58061" xr:uid="{44FDC533-BA19-4572-8E6F-45FFE353AA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3 7" xfId="52078" xr:uid="{5217E3F9-FFDD-48D2-B341-A62F02CE5F0E}"/>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4 4" xfId="55091" xr:uid="{9A935677-3DC0-41AA-9650-7D98DF75497E}"/>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2 9" xfId="49108" xr:uid="{C64FD31F-496A-4B59-8111-6C9A089D1201}"/>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2 4" xfId="58783" xr:uid="{6516A759-C851-4D42-81F1-2E615D43F75A}"/>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2 7" xfId="52800" xr:uid="{39980051-B4C2-4A14-8EAA-D1B7ED4F5183}"/>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3 4" xfId="55813" xr:uid="{7FDF8201-CAD2-4E7F-866F-81E0E4C69EC9}"/>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3 8" xfId="49830" xr:uid="{EBC7E6CD-BD80-4D53-BF13-A4AF74778F94}"/>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2 4" xfId="57339" xr:uid="{9D9421D1-0C0F-491C-A7B4-2A079DCF422E}"/>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4 7" xfId="51356" xr:uid="{2960F5AE-F601-4B29-A340-BE3F30D490B5}"/>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5 4" xfId="54369" xr:uid="{DA367FAC-E371-44D3-ACA1-8F4D887D8493}"/>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2 4" xfId="59157" xr:uid="{F61B695F-55A0-453D-9C38-2292F18A49A9}"/>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2 7" xfId="53174" xr:uid="{3AD056CA-94A7-407B-B854-25489D759BB4}"/>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3 4" xfId="56187" xr:uid="{BBA689D2-6E9B-4E2E-8BB0-BE5E82081DA0}"/>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2 8" xfId="50204" xr:uid="{B4AF47F8-2076-4BE5-8B56-879E0C21F533}"/>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2 4" xfId="57713" xr:uid="{26388C59-D2C5-4628-B1AA-51780610CD61}"/>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3 7" xfId="51730" xr:uid="{FD56B1EF-3397-41AB-AEAA-F502D061982D}"/>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4 4" xfId="54743" xr:uid="{92DBBD78-3A15-40AD-BB81-6BB9B6A0C20B}"/>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3 9" xfId="48760" xr:uid="{8EF9D1EB-3107-40FA-850F-607AC78F10B4}"/>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2 4" xfId="58435" xr:uid="{5F1C0715-875F-483C-AD2B-B6F3E2541A1A}"/>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2 7" xfId="52452" xr:uid="{76B108F9-1870-4F16-B14F-C1829D398733}"/>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3 4" xfId="55465" xr:uid="{FAAB02B2-226E-4291-8111-27792B0BE9A5}"/>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4 8" xfId="49482" xr:uid="{9163212F-BC37-4A44-A42E-F0AB093274EC}"/>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2 4" xfId="56991" xr:uid="{4237C06E-21BB-4A39-8B40-F07C7B6A1998}"/>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5 7" xfId="51008" xr:uid="{BB1052B6-F3EF-4E28-A659-E605766D2EBE}"/>
    <cellStyle name="20% - Accent4 3 2 6" xfId="12184" xr:uid="{AC0B930E-6F62-41A5-8A50-6FC031EBBE3E}"/>
    <cellStyle name="20% - Accent4 3 2 6 2" xfId="30111" xr:uid="{D79E29B8-9E64-4B3C-8678-91963EE3D8A3}"/>
    <cellStyle name="20% - Accent4 3 2 6 3" xfId="42056" xr:uid="{85E71F3A-0015-47FC-AC5E-8CA978FE76D1}"/>
    <cellStyle name="20% - Accent4 3 2 6 4" xfId="54021" xr:uid="{FCEB9FAD-6DE3-452C-BC62-E95E09F05A4F}"/>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11" xfId="48154" xr:uid="{B575B470-2DD8-4C47-A0BE-2DBBA1D55028}"/>
    <cellStyle name="20% - Accent4 3 3 2" xfId="685" xr:uid="{00000000-0005-0000-0000-000064000000}"/>
    <cellStyle name="20% - Accent4 3 3 2 10" xfId="48502" xr:uid="{BE06161E-B0B8-480F-BA92-DA284C1BA102}"/>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2 4" xfId="59621" xr:uid="{192337EE-5015-4E6C-BF92-90C15F643802}"/>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2 7" xfId="53638" xr:uid="{A27498E0-DCEA-4138-8660-F1BD1CC61FFF}"/>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3 4" xfId="56651" xr:uid="{FDDC687C-1C73-4C6D-8953-AD5AB71B85AE}"/>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2 8" xfId="50668" xr:uid="{512357E2-94FB-4EDD-81EC-C30A20F52AB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2 4" xfId="58177" xr:uid="{6736C5FC-E81D-4A04-A6B3-3F9A4535BBC0}"/>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3 7" xfId="52194" xr:uid="{3CC69117-6E42-4450-B7DF-DF62C21AE6D6}"/>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4 4" xfId="55207" xr:uid="{742D662D-7CCD-4E20-841C-39E73078A5EE}"/>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2 9" xfId="49224" xr:uid="{597ABF50-F3CE-4422-906D-1C74697687BE}"/>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2 4" xfId="58899" xr:uid="{D0720CE8-3042-41D5-9FD1-63F0401CB60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2 7" xfId="52916" xr:uid="{E533BF82-8D74-43AD-B462-034476D09F1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3 4" xfId="55929" xr:uid="{B2FBA929-01D6-4642-B125-C8E42ACB7327}"/>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3 8" xfId="49946" xr:uid="{3751368D-7ABD-46BE-A510-DBC257A1FAC9}"/>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2 4" xfId="57455" xr:uid="{3D08786D-3F79-419B-9D15-D52704212F28}"/>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4 7" xfId="51472" xr:uid="{1ED45697-8D0D-4AF3-94A1-046634F81CCF}"/>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5 4" xfId="54485" xr:uid="{8FF6C4B6-92A3-4DD8-8803-DDF928473486}"/>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2 4" xfId="59273" xr:uid="{A97763D3-612A-49DB-A7B1-D4BE2C96BD84}"/>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2 7" xfId="53290" xr:uid="{D0B6C535-347D-424A-A206-F9CB507DE07C}"/>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3 4" xfId="56303" xr:uid="{AB49C09A-5592-474F-9AF5-496E8E28001D}"/>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2 8" xfId="50320" xr:uid="{CA7FDF69-3B30-4408-B835-1C356F3BDDB7}"/>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2 4" xfId="57829" xr:uid="{A1021482-F5DF-48AD-82AC-F4FEDD9228B0}"/>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3 7" xfId="51846" xr:uid="{27E21B70-BD0B-41DD-8128-5E52AE9CC964}"/>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4 4" xfId="54859" xr:uid="{E2942AB8-DD2C-45D6-BF3A-16F60AE61E70}"/>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3 9" xfId="48876" xr:uid="{331F1A80-8ED6-46B0-9055-75101BDF0AF4}"/>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2 4" xfId="58551" xr:uid="{ACADD1CF-DD36-4D76-92E3-3AFD341DDF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2 7" xfId="52568" xr:uid="{2922B10D-C2B3-47C9-841C-E4F072DA65D8}"/>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3 4" xfId="55581" xr:uid="{E96F0279-1B6B-4EA4-BDCE-DFB6A5DCB8EE}"/>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4 8" xfId="49598" xr:uid="{52CA1AF7-C2BC-4A6F-9C68-56482B146202}"/>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2 4" xfId="57107" xr:uid="{AEBE408F-7FE8-426C-9D4F-AD726FF1A658}"/>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5 7" xfId="51124" xr:uid="{F59735E8-2B28-408A-9FB3-0233BE1D5BFD}"/>
    <cellStyle name="20% - Accent4 3 3 6" xfId="12300" xr:uid="{DD0F334A-D273-4781-9BB3-D3F3C8901691}"/>
    <cellStyle name="20% - Accent4 3 3 6 2" xfId="30227" xr:uid="{856E5FDC-C372-4F9E-A5A3-2BA0226B80E4}"/>
    <cellStyle name="20% - Accent4 3 3 6 3" xfId="42172" xr:uid="{86E67715-458D-4C52-93F7-EF3D9EB08018}"/>
    <cellStyle name="20% - Accent4 3 3 6 4" xfId="54137" xr:uid="{00FC7724-84C5-4D4E-8805-BC2FEB5DA7B2}"/>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10" xfId="48270" xr:uid="{056F095B-0125-4DBB-BB8D-13D6F0668C2F}"/>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2 4" xfId="59389" xr:uid="{2950DB76-E2A7-49F5-83AF-E45815AEC92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2 7" xfId="53406" xr:uid="{D041D596-71DE-4CB5-AB75-2756105F9757}"/>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3 4" xfId="56419" xr:uid="{99405FFC-2D0B-4AC3-9680-BCD7ACF334EC}"/>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2 8" xfId="50436" xr:uid="{9982D131-AF95-4CF9-9041-06EB40CA5073}"/>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2 4" xfId="57945" xr:uid="{F1951E37-BD48-456C-A9A0-716275C0020D}"/>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3 7" xfId="51962" xr:uid="{A3704A7E-3460-4EF6-A563-AADECD291D15}"/>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4 4" xfId="54975" xr:uid="{47075AB0-F28C-492A-85C3-65FE45CF2135}"/>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2 9" xfId="48992" xr:uid="{87F930E0-2ED4-464A-BF7C-DD44E7F09974}"/>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2 4" xfId="58667" xr:uid="{8144AAEB-1F6F-4EB1-B156-D82BFCBF7058}"/>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2 7" xfId="52684" xr:uid="{9F9A2255-BB2C-42BF-A999-4E7F7471CA9D}"/>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3 4" xfId="55697" xr:uid="{3FD986CB-0478-4943-A2F9-497D82FBAD4D}"/>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3 8" xfId="49714" xr:uid="{AC885A4E-4EB2-4673-9B17-47667F7E64ED}"/>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2 4" xfId="57223" xr:uid="{501FACDA-54B2-4F8E-829F-EF915FAF9CAB}"/>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4 7" xfId="51240" xr:uid="{A13D49C7-7EE1-4368-911E-3328E762A37F}"/>
    <cellStyle name="20% - Accent4 3 4 5" xfId="12416" xr:uid="{02820EB5-461A-4E3A-9D8E-0B818EA569C4}"/>
    <cellStyle name="20% - Accent4 3 4 5 2" xfId="30343" xr:uid="{F8ECE702-E999-4095-A42E-F91C34725ABA}"/>
    <cellStyle name="20% - Accent4 3 4 5 3" xfId="42288" xr:uid="{055374A6-1F3F-458A-9E32-0940EF382607}"/>
    <cellStyle name="20% - Accent4 3 4 5 4" xfId="54253" xr:uid="{26F55B26-058C-43E0-9B68-F54BA37F99F3}"/>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2 4" xfId="59041" xr:uid="{A6EC1539-207E-49AB-A71D-AC9FD47EB1A7}"/>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2 7" xfId="53058" xr:uid="{6FE8248D-0417-45FD-8182-9AE6E6357BD7}"/>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3 4" xfId="56071" xr:uid="{E89A93EB-EF56-4B7B-930E-39341BB7AEE3}"/>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2 8" xfId="50088" xr:uid="{3331450D-CAE3-45EB-A792-A6194CC1D61B}"/>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2 4" xfId="57597" xr:uid="{C2728E2B-1286-48A3-A5A8-C4E08998C7B7}"/>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3 7" xfId="51614" xr:uid="{8362EDE4-4114-4C1A-9864-50468F44DC0A}"/>
    <cellStyle name="20% - Accent4 3 5 4" xfId="12790" xr:uid="{AD60478F-0563-44A8-9663-EC74E1E8914A}"/>
    <cellStyle name="20% - Accent4 3 5 4 2" xfId="30717" xr:uid="{FE949B68-467A-439D-8577-C88F829336F6}"/>
    <cellStyle name="20% - Accent4 3 5 4 3" xfId="42662" xr:uid="{40EEBD2D-6F04-4652-A64E-8EAFCE4E6B9E}"/>
    <cellStyle name="20% - Accent4 3 5 4 4" xfId="54627" xr:uid="{740EB88B-4099-4546-961A-10DCED975C18}"/>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5 9" xfId="48644" xr:uid="{77E7BEE6-ECC5-4261-9273-4BE23A1E2A7A}"/>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2 4" xfId="58319" xr:uid="{3770612D-94FB-436F-A4B9-397F8FCC636B}"/>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2 7" xfId="52336" xr:uid="{9B2BD7CB-F322-4237-9386-EB5F28DB5FF3}"/>
    <cellStyle name="20% - Accent4 3 6 3" xfId="13512" xr:uid="{D5A1A85A-7406-4A3E-A5FC-4DF352BC0AE9}"/>
    <cellStyle name="20% - Accent4 3 6 3 2" xfId="31439" xr:uid="{FF743FCB-2EFE-4971-8B44-A40FF4B48A19}"/>
    <cellStyle name="20% - Accent4 3 6 3 3" xfId="43384" xr:uid="{ADEAB072-A297-4B44-B900-12224FF4AA64}"/>
    <cellStyle name="20% - Accent4 3 6 3 4" xfId="55349" xr:uid="{1D05DC5B-EC6E-4A72-87EE-FD8D96E61929}"/>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6 8" xfId="49366" xr:uid="{46A4EB07-6B8D-4E88-8BEF-D3A561CE3556}"/>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2 4" xfId="56875" xr:uid="{F7126084-315B-4506-A35D-B59696A97C7B}"/>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7 7" xfId="50892" xr:uid="{71350730-6604-4549-A9FD-8B3E9BC65D10}"/>
    <cellStyle name="20% - Accent4 3 8" xfId="12068" xr:uid="{9868D5A8-E1A8-4103-89A5-53BF820EACCA}"/>
    <cellStyle name="20% - Accent4 3 8 2" xfId="29995" xr:uid="{DD033213-AECF-4D4B-9E64-5DD3E1F46DFB}"/>
    <cellStyle name="20% - Accent4 3 8 3" xfId="41940" xr:uid="{446EFA2B-B912-40B8-A174-3E74B7E65F63}"/>
    <cellStyle name="20% - Accent4 3 8 4" xfId="53905" xr:uid="{FFE1422D-1EF8-406D-B30D-719FFD8D2186}"/>
    <cellStyle name="20% - Accent4 3 9" xfId="18027" xr:uid="{94D6C1F1-ABE4-4171-8FEC-F5AC6C4D6409}"/>
    <cellStyle name="20% - Accent4 4" xfId="163" xr:uid="{00000000-0005-0000-0000-0000A4000000}"/>
    <cellStyle name="20% - Accent4 4 10" xfId="36015" xr:uid="{C85055D0-4238-4BDB-AB08-7A16450BC3F0}"/>
    <cellStyle name="20% - Accent4 4 11" xfId="47980" xr:uid="{DA6D5EAE-D942-4DD6-9ACE-9A5A3C1CB770}"/>
    <cellStyle name="20% - Accent4 4 2" xfId="511" xr:uid="{00000000-0005-0000-0000-0000A4000000}"/>
    <cellStyle name="20% - Accent4 4 2 10" xfId="48328" xr:uid="{07266542-D248-45D0-A4DC-3D42FCC81385}"/>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2 4" xfId="59447" xr:uid="{12C660C8-D2CB-4FA1-9EA7-BFB18E49BDD6}"/>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2 7" xfId="53464" xr:uid="{4E9C7FC3-2685-4529-ABDA-252C5E7C8FD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3 4" xfId="56477" xr:uid="{B4CBBEFB-2176-46EC-B6AA-C5C49B13CEBF}"/>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2 8" xfId="50494" xr:uid="{DCB5EEFC-ADF8-4FEE-B0D8-F018A4909A54}"/>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2 4" xfId="58003" xr:uid="{2E0057DD-201A-4DF9-B29B-2DA935AA504B}"/>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3 7" xfId="52020" xr:uid="{6CCB8CA0-D1DC-4381-8CA0-C77A30D0B69A}"/>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4 4" xfId="55033" xr:uid="{3EBBE8A2-C195-4394-AA7D-F47C2E07B299}"/>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2 9" xfId="49050" xr:uid="{9EDF68D4-56FA-400E-B715-BB091E53A3F5}"/>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2 4" xfId="58725" xr:uid="{1C39E161-7A79-4D6A-BBF0-E324E8ADFFCD}"/>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2 7" xfId="52742" xr:uid="{C26AD402-F682-4F8F-BC22-5F27B2E37E24}"/>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3 4" xfId="55755" xr:uid="{E5294517-4508-4AC5-85F9-EC980DA5D012}"/>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3 8" xfId="49772" xr:uid="{E3C3E458-071A-4FE7-9CB1-CA80C1F9A6D5}"/>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2 4" xfId="57281" xr:uid="{99C9E883-9DE2-4225-A48F-0F559462EC55}"/>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4 7" xfId="51298" xr:uid="{AE9FF566-93C6-438F-9EE6-8C29BD91910B}"/>
    <cellStyle name="20% - Accent4 4 2 5" xfId="12474" xr:uid="{C05F56EB-8E48-4941-83DC-8535942309A6}"/>
    <cellStyle name="20% - Accent4 4 2 5 2" xfId="30401" xr:uid="{7AE72C35-12A6-4FBB-A1EE-0464FEA53263}"/>
    <cellStyle name="20% - Accent4 4 2 5 3" xfId="42346" xr:uid="{CBE600C2-EFE7-4EF4-893C-D0BEBAB5CE2A}"/>
    <cellStyle name="20% - Accent4 4 2 5 4" xfId="54311" xr:uid="{02C964A0-8F98-4F13-ABCD-44CB35DD5C1F}"/>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2 4" xfId="59099" xr:uid="{CE5BFA9D-E4C4-4721-8835-3FD6D8599D06}"/>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2 7" xfId="53116" xr:uid="{1441F2F8-B5AA-4F65-A7AF-77653E794E02}"/>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3 4" xfId="56129" xr:uid="{5E39B64E-8A10-45D0-97F3-81F6106D382E}"/>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2 8" xfId="50146" xr:uid="{1A1295F6-D617-47DA-BC71-2BFA1227B8E1}"/>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2 4" xfId="57655" xr:uid="{7BD4E084-F9A9-4AC7-AEEF-B13DECBA0E1E}"/>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3 7" xfId="51672" xr:uid="{58CF67B9-51AC-4190-AD79-65B79788DEB8}"/>
    <cellStyle name="20% - Accent4 4 3 4" xfId="12848" xr:uid="{210D5130-79F6-4660-82FF-AD87E07B9D46}"/>
    <cellStyle name="20% - Accent4 4 3 4 2" xfId="30775" xr:uid="{BC0E4F89-E680-4868-BA98-8B662A00A0DD}"/>
    <cellStyle name="20% - Accent4 4 3 4 3" xfId="42720" xr:uid="{3235105F-090F-480B-B3C0-AD65FA8DAD59}"/>
    <cellStyle name="20% - Accent4 4 3 4 4" xfId="54685" xr:uid="{8280E6BF-0E66-4BFC-A5F1-310CC5FD51AF}"/>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3 9" xfId="48702" xr:uid="{6F5D0C81-73D4-4CB7-9114-322C115982A3}"/>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2 4" xfId="58377" xr:uid="{AFAB0952-1969-4452-9600-2BFF6D4FD847}"/>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2 7" xfId="52394" xr:uid="{3B149336-532D-4F29-AE2B-A26DAD79F853}"/>
    <cellStyle name="20% - Accent4 4 4 3" xfId="13570" xr:uid="{3ECA7BAF-C926-4E90-B0E7-05E7A1469AB4}"/>
    <cellStyle name="20% - Accent4 4 4 3 2" xfId="31497" xr:uid="{C3CA2A91-6ED9-49E1-8790-D59A994CCF10}"/>
    <cellStyle name="20% - Accent4 4 4 3 3" xfId="43442" xr:uid="{1EC9CC91-CEB5-424F-986D-5B46B3E6988D}"/>
    <cellStyle name="20% - Accent4 4 4 3 4" xfId="55407" xr:uid="{CE460E21-3473-403A-BBF3-E5C403DB8EB9}"/>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4 8" xfId="49424" xr:uid="{E6462FC8-37BD-4858-A9A6-046614EBBEB8}"/>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2 4" xfId="56933" xr:uid="{E29C0B1F-2C5E-4F3A-B7C1-9287F231DD84}"/>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5 7" xfId="50950" xr:uid="{9F2927F4-3C07-4ACF-98F2-5DBD1C5A55F4}"/>
    <cellStyle name="20% - Accent4 4 6" xfId="12126" xr:uid="{EE7E0381-0C02-43A3-A144-3D09AAE8B0C2}"/>
    <cellStyle name="20% - Accent4 4 6 2" xfId="30053" xr:uid="{D27A2812-E94B-496C-8A42-661DF481509E}"/>
    <cellStyle name="20% - Accent4 4 6 3" xfId="41998" xr:uid="{15C0FD2B-2A77-4422-B451-9DEDBAD18B7E}"/>
    <cellStyle name="20% - Accent4 4 6 4" xfId="53963" xr:uid="{5C104FCC-EE44-424A-A55E-6384BABC2976}"/>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11" xfId="48096" xr:uid="{67ADB86D-C3D4-4541-93D8-170ABFC54F12}"/>
    <cellStyle name="20% - Accent4 5 2" xfId="627" xr:uid="{00000000-0005-0000-0000-000018010000}"/>
    <cellStyle name="20% - Accent4 5 2 10" xfId="48444" xr:uid="{5550B2B4-1A4C-4D2B-9BB1-FDAFA236554A}"/>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2 4" xfId="59563" xr:uid="{06A99304-1E0D-4894-965B-CC1A6CFD91D2}"/>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2 7" xfId="53580" xr:uid="{3494DFDD-7CD7-4004-8EC1-1927C602BB72}"/>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3 4" xfId="56593" xr:uid="{BFF0F610-3A36-4FA9-AF8F-0F5C2FA82E5C}"/>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2 8" xfId="50610" xr:uid="{1D7AFE2F-0B5D-455A-BFC3-5396839EE7ED}"/>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2 4" xfId="58119" xr:uid="{640D1F96-EEA8-45BE-A3CF-2B9116892EE6}"/>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3 7" xfId="52136" xr:uid="{EE7456C6-0E15-47FC-9F06-C2FE9769EB24}"/>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4 4" xfId="55149" xr:uid="{9359795C-7A09-4F70-A4E4-5485C67B7C36}"/>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2 9" xfId="49166" xr:uid="{DF23767C-866E-4D8D-B04F-0C1DB9E59931}"/>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2 4" xfId="58841" xr:uid="{9A44E667-DB78-403C-ACEF-2BD225F9967B}"/>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2 7" xfId="52858" xr:uid="{D336DCD0-FFD7-4BEF-A9FC-09F8D5050E80}"/>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3 4" xfId="55871" xr:uid="{7866247B-AF8D-400F-8F0D-4979BB99B38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3 8" xfId="49888" xr:uid="{B114A571-7F27-4288-BC6E-CC60B884D48E}"/>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2 4" xfId="57397" xr:uid="{81E582BF-5F4C-4F2D-8F56-091C125BEC6B}"/>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4 7" xfId="51414" xr:uid="{998E9012-0A72-4104-841E-893A970BAB08}"/>
    <cellStyle name="20% - Accent4 5 2 5" xfId="12590" xr:uid="{9E582E05-39BD-4624-93B4-BFBB60DD1AC5}"/>
    <cellStyle name="20% - Accent4 5 2 5 2" xfId="30517" xr:uid="{C58AD441-7D3D-427B-BC26-AF6D8E9B4F50}"/>
    <cellStyle name="20% - Accent4 5 2 5 3" xfId="42462" xr:uid="{41582637-4952-46D1-B8CA-F9AFF9905619}"/>
    <cellStyle name="20% - Accent4 5 2 5 4" xfId="54427" xr:uid="{A4E82FEB-16E8-4869-88D2-816910BA00DE}"/>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2 4" xfId="59215" xr:uid="{00AC70EF-EA15-40FE-9642-E031134A9224}"/>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2 7" xfId="53232" xr:uid="{9A5CDE3F-B59E-4A2F-AD04-F08DC38168D1}"/>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3 4" xfId="56245" xr:uid="{E589C29B-43F3-4E75-A4FD-309578AF0A7E}"/>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2 8" xfId="50262" xr:uid="{7C034CBD-7552-499A-A93F-62569A6FC90C}"/>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2 4" xfId="57771" xr:uid="{61CDCC00-8354-47DA-9FD2-147CCE138E5B}"/>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3 7" xfId="51788" xr:uid="{14C84CCA-D8EE-46F3-8936-49C6AA888DF9}"/>
    <cellStyle name="20% - Accent4 5 3 4" xfId="12964" xr:uid="{51AB572C-2402-4F8C-A0D5-C393F71B7E0A}"/>
    <cellStyle name="20% - Accent4 5 3 4 2" xfId="30891" xr:uid="{5306D829-3697-4B58-8F22-EAC1D80C6565}"/>
    <cellStyle name="20% - Accent4 5 3 4 3" xfId="42836" xr:uid="{D804D571-42D0-49FF-86C8-3F9E35D660C1}"/>
    <cellStyle name="20% - Accent4 5 3 4 4" xfId="54801" xr:uid="{2467D6F7-42D1-429E-BDD7-4AC2151EBE7E}"/>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3 9" xfId="48818" xr:uid="{33A4C5BE-C43B-48D5-80B5-4506F80F6AE9}"/>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2 4" xfId="58493" xr:uid="{34DC24C8-C94B-4B7C-8317-48D1C10C28D6}"/>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2 7" xfId="52510" xr:uid="{29A1B635-9E93-4581-9800-917EC05C13D3}"/>
    <cellStyle name="20% - Accent4 5 4 3" xfId="13686" xr:uid="{5701F00F-1959-4D0D-9D6A-33DCBDF80A2A}"/>
    <cellStyle name="20% - Accent4 5 4 3 2" xfId="31613" xr:uid="{89BFA208-5DDB-4505-8243-27D79C52E6AC}"/>
    <cellStyle name="20% - Accent4 5 4 3 3" xfId="43558" xr:uid="{28E072B5-04A1-43AB-9257-C879B6526C13}"/>
    <cellStyle name="20% - Accent4 5 4 3 4" xfId="55523" xr:uid="{6A270996-ECDF-4CE7-8E70-A87307EB478D}"/>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4 8" xfId="49540" xr:uid="{FE26F965-79A5-4D80-83F4-7027D63FA34D}"/>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2 4" xfId="57049" xr:uid="{BC750352-DFF5-4D6C-A9CB-0B9089C0CB2A}"/>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5 7" xfId="51066" xr:uid="{8FD6B869-883E-40C0-AB38-8FA240DE7BC6}"/>
    <cellStyle name="20% - Accent4 5 6" xfId="12242" xr:uid="{BE8E2A76-6DF1-4CD2-AC5F-FB9C336EB3DA}"/>
    <cellStyle name="20% - Accent4 5 6 2" xfId="30169" xr:uid="{B7A75B56-7E05-488B-90EA-844DE9AAD61F}"/>
    <cellStyle name="20% - Accent4 5 6 3" xfId="42114" xr:uid="{81105C02-44E8-4978-92AE-12B2FD9E8FBF}"/>
    <cellStyle name="20% - Accent4 5 6 4" xfId="54079" xr:uid="{3747B562-2757-4539-9188-3044B133AF16}"/>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10" xfId="48212" xr:uid="{D305F08B-C5A1-4B74-8913-01BF5C68442D}"/>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2 4" xfId="59331" xr:uid="{34940F8C-9985-466E-8C23-F30DDE0602B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2 7" xfId="53348" xr:uid="{C9DEDFEC-FFD3-44FF-8884-FA0DD3FA143E}"/>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3 4" xfId="56361" xr:uid="{53BE1C0E-D2AD-4C99-AE27-724EDB71F038}"/>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2 8" xfId="50378" xr:uid="{EA8CD0D0-00EB-4FA9-BC40-A9382165A320}"/>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2 4" xfId="57887" xr:uid="{771973D5-F050-4598-BAD0-F5CD746A7010}"/>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3 7" xfId="51904" xr:uid="{CC9B5CC3-546B-447A-9726-55F7CA54788D}"/>
    <cellStyle name="20% - Accent4 6 2 4" xfId="13080" xr:uid="{4AC52827-7595-44BE-BD1E-367AC19D0C46}"/>
    <cellStyle name="20% - Accent4 6 2 4 2" xfId="31007" xr:uid="{9C2FBBCF-AF35-41EF-9D20-8B5C83FE6E90}"/>
    <cellStyle name="20% - Accent4 6 2 4 3" xfId="42952" xr:uid="{69F68D0F-6F63-422A-B1E1-BD49D57FC404}"/>
    <cellStyle name="20% - Accent4 6 2 4 4" xfId="54917" xr:uid="{E9B7FAB1-0241-4B5A-89D0-9E366012895A}"/>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2 9" xfId="48934" xr:uid="{231D0A39-3877-4360-A0DA-4E1A7B9748D4}"/>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2 4" xfId="58609" xr:uid="{C1D70DB5-93C0-4644-A0AA-061D7FF81968}"/>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2 7" xfId="52626" xr:uid="{4B2B25D5-718B-4FE5-91DD-A857E0ADBAB8}"/>
    <cellStyle name="20% - Accent4 6 3 3" xfId="13802" xr:uid="{29F0F62E-BF9C-4A28-9476-F5FC67667E52}"/>
    <cellStyle name="20% - Accent4 6 3 3 2" xfId="31729" xr:uid="{597861D5-6289-46B3-AF75-3E8803137126}"/>
    <cellStyle name="20% - Accent4 6 3 3 3" xfId="43674" xr:uid="{DA729F18-BD8A-4C0A-B7A7-1199A9B8711E}"/>
    <cellStyle name="20% - Accent4 6 3 3 4" xfId="55639" xr:uid="{303E4FF2-9338-4202-8DB7-E2C0212C43A3}"/>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3 8" xfId="49656" xr:uid="{CCBB2B80-0B69-43F7-9A98-CD494E8C4976}"/>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2 4" xfId="57165" xr:uid="{465D7776-9109-4912-9C6D-312A425ABD6F}"/>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4 7" xfId="51182" xr:uid="{037D84BA-86A8-4F51-9465-1FB195351A2A}"/>
    <cellStyle name="20% - Accent4 6 5" xfId="12358" xr:uid="{8D52E8C7-3D7E-4A06-9C76-42DF4407ADA1}"/>
    <cellStyle name="20% - Accent4 6 5 2" xfId="30285" xr:uid="{1E2BA3E8-AE32-432C-84C8-8C881F99EA3D}"/>
    <cellStyle name="20% - Accent4 6 5 3" xfId="42230" xr:uid="{3BF60286-AE64-4EB4-9C23-9C09C2390B2F}"/>
    <cellStyle name="20% - Accent4 6 5 4" xfId="54195" xr:uid="{49864F9E-091E-478A-8294-E34CB8E6BE3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10" xfId="48562" xr:uid="{EBF95814-149E-4BC4-83FE-93C1073C269B}"/>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2 4" xfId="59681" xr:uid="{6ABBA983-DEB0-4B3E-942F-DDC015FD8CE6}"/>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2 7" xfId="53698" xr:uid="{D0B52351-3B7A-4511-9678-1757F18E11C8}"/>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3 4" xfId="56711" xr:uid="{3C4F8720-184E-4441-B635-275FE0F628C6}"/>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2 8" xfId="50728" xr:uid="{6390DC65-597C-4C70-A560-19B14D27EDD2}"/>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2 4" xfId="58237" xr:uid="{CB0C888A-B596-4CDB-82EB-2AA596C489A4}"/>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3 7" xfId="52254" xr:uid="{1973A8F6-F06C-4D22-8F3F-DB28CBC2D29E}"/>
    <cellStyle name="20% - Accent4 7 2 4" xfId="13430" xr:uid="{AB2B0478-CA86-47A4-8E02-04DCF7AF1A93}"/>
    <cellStyle name="20% - Accent4 7 2 4 2" xfId="31357" xr:uid="{4DA7022D-1DD7-4BF9-9F6A-C0C1FB2F93AD}"/>
    <cellStyle name="20% - Accent4 7 2 4 3" xfId="43302" xr:uid="{C87E1CE8-7924-4185-99B6-58426F425A62}"/>
    <cellStyle name="20% - Accent4 7 2 4 4" xfId="55267" xr:uid="{73B3361C-51EC-41CE-85D5-7045295AA16A}"/>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2 9" xfId="49284" xr:uid="{41FE3C4A-D432-4941-969C-F1DFCF7C643D}"/>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2 4" xfId="58959" xr:uid="{24517A71-2264-46C5-8E0D-924D7568BE90}"/>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2 7" xfId="52976" xr:uid="{84B98685-664D-441F-8A5C-68B43585260F}"/>
    <cellStyle name="20% - Accent4 7 3 3" xfId="14152" xr:uid="{54CA44F5-36F3-448E-A6E1-061CE59303CB}"/>
    <cellStyle name="20% - Accent4 7 3 3 2" xfId="32079" xr:uid="{4C52ADA3-9FF7-44E9-BF1A-CD734DC702C0}"/>
    <cellStyle name="20% - Accent4 7 3 3 3" xfId="44024" xr:uid="{46A81488-E8D9-4F61-BBDB-48BE6980DD36}"/>
    <cellStyle name="20% - Accent4 7 3 3 4" xfId="55989" xr:uid="{654B0EF7-D553-4DE6-A727-14D6626E9413}"/>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3 8" xfId="50006" xr:uid="{B5BBB3F3-FD82-4604-8574-905A7F42A14A}"/>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2 4" xfId="57515" xr:uid="{6E439D7E-E991-4439-8A52-D7940A2D81E4}"/>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4 7" xfId="51532" xr:uid="{7ACEB49A-9ECE-407D-9D55-C408F3B3F0D4}"/>
    <cellStyle name="20% - Accent4 7 5" xfId="12708" xr:uid="{07805527-9A23-4DA6-A8D7-408734355BB3}"/>
    <cellStyle name="20% - Accent4 7 5 2" xfId="30635" xr:uid="{95F76062-4E56-429D-B4FA-520DCB2AA71C}"/>
    <cellStyle name="20% - Accent4 7 5 3" xfId="42580" xr:uid="{114B70E8-2FA6-4B4B-8718-4ED814888798}"/>
    <cellStyle name="20% - Accent4 7 5 4" xfId="54545" xr:uid="{2A236644-912D-421F-90F7-B52DDE1E9F07}"/>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2 4" xfId="58983" xr:uid="{6E1AFE87-A179-437D-959D-A49C6FD87A23}"/>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2 7" xfId="53000" xr:uid="{8B2D01FC-03C8-4519-ACE4-E5644FD59778}"/>
    <cellStyle name="20% - Accent4 8 2 3" xfId="14176" xr:uid="{F912DFC9-5F89-467B-8AB7-274481995CE1}"/>
    <cellStyle name="20% - Accent4 8 2 3 2" xfId="32103" xr:uid="{845C826F-CD95-48B8-91D6-44D2626BAF48}"/>
    <cellStyle name="20% - Accent4 8 2 3 3" xfId="44048" xr:uid="{93844452-37B3-468F-9FEB-06B9C8B97A85}"/>
    <cellStyle name="20% - Accent4 8 2 3 4" xfId="56013" xr:uid="{6E674685-E4E6-44D7-AC22-A7125085068F}"/>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2 8" xfId="50030" xr:uid="{D5D78304-A741-4948-926D-4B51AF6C268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2 4" xfId="57539" xr:uid="{C2F8C12F-A6B6-4DD7-AD04-440F3D5DBE89}"/>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3 7" xfId="51556" xr:uid="{92A51B8E-FDE7-477E-9965-EAA6FFE3687B}"/>
    <cellStyle name="20% - Accent4 8 4" xfId="12732" xr:uid="{B3174414-56AA-41FC-B5B5-257379AA477D}"/>
    <cellStyle name="20% - Accent4 8 4 2" xfId="30659" xr:uid="{C0ED9417-70D4-47AD-ADC3-54C7EB413CDF}"/>
    <cellStyle name="20% - Accent4 8 4 3" xfId="42604" xr:uid="{E8DEF703-4D95-4124-B156-95C5BCA01126}"/>
    <cellStyle name="20% - Accent4 8 4 4" xfId="54569" xr:uid="{E6AAE7B0-9547-42EB-AE87-42A5EC763174}"/>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8 9" xfId="48586" xr:uid="{0573B15A-46C9-40B5-8916-7D9FCCB55F37}"/>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2 4" xfId="58261" xr:uid="{3BFA4ACA-AE85-4FFE-A3B2-9353078BEE80}"/>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2 7" xfId="52278" xr:uid="{D5644CC1-273C-4385-AE5C-A4CED5C4931E}"/>
    <cellStyle name="20% - Accent4 9 3" xfId="13454" xr:uid="{BB67E8BD-84C0-4A6A-9AF4-F8B19D4ADBD2}"/>
    <cellStyle name="20% - Accent4 9 3 2" xfId="31381" xr:uid="{6189EEA3-A6C2-40AD-B161-E5285AEE354E}"/>
    <cellStyle name="20% - Accent4 9 3 3" xfId="43326" xr:uid="{9BF0B784-0055-40D0-8B6A-D3FF70488122}"/>
    <cellStyle name="20% - Accent4 9 3 4" xfId="55291" xr:uid="{F5B6DD61-D654-4844-90F4-E6E5FBA2FCC9}"/>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4 9 8" xfId="49308" xr:uid="{01272835-DBD5-488F-94A4-0054F20611E0}"/>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2 4" xfId="59708" xr:uid="{8FDBB4FD-DE75-4266-AE2B-A3B6DC84B678}"/>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2 7" xfId="53725" xr:uid="{8550FAAF-C307-4803-9ECB-1D9F6EEF8C55}"/>
    <cellStyle name="20% - Accent5 10 3" xfId="14901" xr:uid="{0BE1F8AA-7487-4802-99A9-84987E631DC5}"/>
    <cellStyle name="20% - Accent5 10 3 2" xfId="32828" xr:uid="{DE5737F6-AD2F-432C-839D-9E3DFC698613}"/>
    <cellStyle name="20% - Accent5 10 3 3" xfId="44773" xr:uid="{4835063A-6CB6-443D-A99A-70CE52909267}"/>
    <cellStyle name="20% - Accent5 10 3 4" xfId="56738" xr:uid="{83267625-CEAD-47CD-88D7-D41708216E65}"/>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0 8" xfId="50755" xr:uid="{8247C178-4E5B-442F-B1EC-95B2FCFCBB64}"/>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2 4" xfId="59741" xr:uid="{8FB7E267-60FD-4557-969E-326B638780AD}"/>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2 7" xfId="53758" xr:uid="{66E2B0BF-37B7-4589-9AE2-74216B8D9A36}"/>
    <cellStyle name="20% - Accent5 11 3" xfId="14934" xr:uid="{CABB1AE4-AF03-4EEF-AA45-A0BDFA7F0943}"/>
    <cellStyle name="20% - Accent5 11 3 2" xfId="32861" xr:uid="{425CEF72-62B4-4234-9440-4F45F7E4E3EB}"/>
    <cellStyle name="20% - Accent5 11 3 3" xfId="44806" xr:uid="{6054A1C0-2EC0-4CB7-AB27-7DC9D95F2029}"/>
    <cellStyle name="20% - Accent5 11 3 4" xfId="56771" xr:uid="{DFB1FB26-BFBB-4CEE-ADC0-15BD512C299C}"/>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1 8" xfId="50788" xr:uid="{71295CD0-BADC-405A-AAF8-8D65539E1707}"/>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2 4" xfId="59762" xr:uid="{6292DF78-5AB5-48E2-A184-4F59A9181F3E}"/>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2 7" xfId="53779" xr:uid="{717ABB32-C503-4A68-9F33-A0103E294D0F}"/>
    <cellStyle name="20% - Accent5 12 3" xfId="14955" xr:uid="{3EF4CDA9-43C4-46E6-AA68-D8769F8A9E27}"/>
    <cellStyle name="20% - Accent5 12 3 2" xfId="32882" xr:uid="{88A80D3A-41E2-4878-AC59-5DCDEA617F88}"/>
    <cellStyle name="20% - Accent5 12 3 3" xfId="44827" xr:uid="{95A4FB4E-8462-41DD-AAD5-8B6721FB1114}"/>
    <cellStyle name="20% - Accent5 12 3 4" xfId="56792" xr:uid="{70BA912C-15F2-4B36-B037-956CA31E5345}"/>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2 8" xfId="50809" xr:uid="{C4CE845D-28AC-4E6C-9EEE-CFDC5307FC40}"/>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2 4" xfId="56819" xr:uid="{A3C3EFE6-4736-4223-88C5-FB126277BEA6}"/>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3 7" xfId="50836" xr:uid="{37B44DD7-A65A-4881-BB44-0E79DC07FF85}"/>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2 4" xfId="59785" xr:uid="{4C893CCC-EF73-4398-9EC7-AAC9EAC1BF51}"/>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4 7" xfId="53802" xr:uid="{BC17F7FD-FB9E-499F-96E8-407C4F747BF4}"/>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5 5" xfId="53823" xr:uid="{ECC3B7B7-0625-4F9C-9CB0-8A9474ACFC8E}"/>
    <cellStyle name="20% - Accent5 16" xfId="12011" xr:uid="{E4532863-2F30-4D01-84F1-AA4CDE46C6E9}"/>
    <cellStyle name="20% - Accent5 16 2" xfId="29938" xr:uid="{AD3EF38C-9A9D-4EB9-BAE2-18BB66580B5A}"/>
    <cellStyle name="20% - Accent5 16 3" xfId="41883" xr:uid="{9230AD34-9817-4A2E-A210-D51FF7843C57}"/>
    <cellStyle name="20% - Accent5 16 4" xfId="53848" xr:uid="{90618E24-FC63-475D-90F6-535C2CA94F04}"/>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14" xfId="47898" xr:uid="{15C2DED8-CA92-44F5-96F9-4417D7373E69}"/>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13" xfId="47956" xr:uid="{E4443EE4-F97B-4738-94EC-571D3BA9A9EA}"/>
    <cellStyle name="20% - Accent5 2 2 2" xfId="255" xr:uid="{00000000-0005-0000-0000-000047000000}"/>
    <cellStyle name="20% - Accent5 2 2 2 10" xfId="36107" xr:uid="{68C8CFE3-18AD-458B-BE98-4CA4DA9EC429}"/>
    <cellStyle name="20% - Accent5 2 2 2 11" xfId="48072" xr:uid="{3C4E9F17-A05E-49F7-85DA-20C9B8AEA1B4}"/>
    <cellStyle name="20% - Accent5 2 2 2 2" xfId="603" xr:uid="{00000000-0005-0000-0000-000047000000}"/>
    <cellStyle name="20% - Accent5 2 2 2 2 10" xfId="48420" xr:uid="{9CA3EFAB-0A10-4CE3-ACCB-42E72600B80E}"/>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2 4" xfId="59539" xr:uid="{0410271B-8284-4A21-9AC8-A4CE5D9F0E29}"/>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2 7" xfId="53556" xr:uid="{108B7C18-3460-44B9-89D1-D9489A1EF022}"/>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3 4" xfId="56569" xr:uid="{8B60521C-46DF-4BBF-920B-A76B23E80234}"/>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2 8" xfId="50586" xr:uid="{080A4612-D613-4D3E-A939-F583567F3805}"/>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2 4" xfId="58095" xr:uid="{040526AD-2311-4AE7-9CA6-65B982076AEA}"/>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3 7" xfId="52112" xr:uid="{2325C04A-EAD7-413A-B924-C9877B2882D8}"/>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4 4" xfId="55125" xr:uid="{955FF14F-565F-4C5C-85C9-EDA196AF6029}"/>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2 9" xfId="49142" xr:uid="{F3AA8D30-F62C-40B9-A29D-0B477077809F}"/>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2 4" xfId="58817" xr:uid="{F9F029D1-43EE-482A-BBDB-87CB9433656C}"/>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2 7" xfId="52834" xr:uid="{72D01C05-79CD-44EA-8D03-95F32E93CE5B}"/>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3 4" xfId="55847" xr:uid="{704BE2CD-4065-4557-954E-F087AB21EC9F}"/>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3 8" xfId="49864" xr:uid="{B37B518D-C0BD-4972-8B36-05E345D74653}"/>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2 4" xfId="57373" xr:uid="{A5A9DE12-A7D0-4EC8-A433-741A2C716A7F}"/>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4 7" xfId="51390" xr:uid="{15C8757C-F348-4854-BFFD-333758F2119C}"/>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5 4" xfId="54403" xr:uid="{C2ECD0CC-C946-424B-BAC3-B269BE34900A}"/>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2 4" xfId="59191" xr:uid="{F8CC3AFF-EAE1-41D7-8741-27B35E314914}"/>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2 7" xfId="53208" xr:uid="{35216DED-6F9B-44C2-B916-032A0E96AD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3 4" xfId="56221" xr:uid="{DFF48880-FB22-419D-83E7-E89B8D0ECE27}"/>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2 8" xfId="50238" xr:uid="{71B4D8C7-814C-4027-A25A-BFE5DD42A03C}"/>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2 4" xfId="57747" xr:uid="{01FD02F5-8D65-41AC-9143-8ECA102479D4}"/>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3 7" xfId="51764" xr:uid="{8BFC0D4B-3AC8-4189-8E10-0C8149ABB497}"/>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4 4" xfId="54777" xr:uid="{D5952605-D445-4E6C-99B2-0C9CFD4EABCB}"/>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3 9" xfId="48794" xr:uid="{03317448-09BA-4328-8F94-B7F14F7023EA}"/>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2 4" xfId="58469" xr:uid="{082E8E84-98F0-42F7-AF55-9894DDA25AC5}"/>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2 7" xfId="52486" xr:uid="{09082A9F-241D-4C2F-9764-D817544179B8}"/>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3 4" xfId="55499" xr:uid="{58A12332-4A86-42EE-ACA2-37ADE16AE17C}"/>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4 8" xfId="49516" xr:uid="{DDB9ED12-8489-4793-ACE0-BFD5D111C448}"/>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2 4" xfId="57025" xr:uid="{6FD8F8EB-00F3-4B24-9C1D-7EC48F79F50C}"/>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5 7" xfId="51042" xr:uid="{EF3CBF8E-76D9-4769-898E-0EE2A65ADF16}"/>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6 4" xfId="54055" xr:uid="{F6199F4C-3D81-4DD5-B793-D2AB139D3AC8}"/>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11" xfId="48188" xr:uid="{F03889F4-0F75-441A-AC59-60B4E1121731}"/>
    <cellStyle name="20% - Accent5 2 2 3 2" xfId="719" xr:uid="{00000000-0005-0000-0000-000047000000}"/>
    <cellStyle name="20% - Accent5 2 2 3 2 10" xfId="48536" xr:uid="{A2830A0B-C59C-483E-BA1E-2ADC7932C045}"/>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2 4" xfId="59655" xr:uid="{13E3E460-2A52-447D-BBFE-9C7EC63639EA}"/>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2 7" xfId="53672" xr:uid="{14E75D05-E912-47D8-A2FA-A638DF870B7C}"/>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3 4" xfId="56685" xr:uid="{032ADF65-84FC-46EA-A9EF-BFD949065982}"/>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2 8" xfId="50702" xr:uid="{6ACBD047-EE69-4E8E-873D-94A2F96E5A4F}"/>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2 4" xfId="58211" xr:uid="{83D3330F-4A7E-42D8-9C73-F1E24215B2F8}"/>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3 7" xfId="52228" xr:uid="{C48462A5-C40F-4028-848A-453AE29D9ED3}"/>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4 4" xfId="55241" xr:uid="{0741DC18-DF3F-4957-BB05-1670BB3C42CF}"/>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2 9" xfId="49258" xr:uid="{2A958783-4C87-4D50-9EB1-596FEDA681E9}"/>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2 4" xfId="58933" xr:uid="{E80A68A1-667D-40D6-A479-937D6A7DD7DF}"/>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2 7" xfId="52950" xr:uid="{2169618D-2811-442D-A6F5-1B4EE2A40E21}"/>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3 4" xfId="55963" xr:uid="{B55363EF-3701-484F-8213-2FA33AE95004}"/>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3 8" xfId="49980" xr:uid="{26577C9A-536B-449C-BB10-3E8C72CD9858}"/>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2 4" xfId="57489" xr:uid="{E26F8816-CF82-4ACA-B8B8-53776D6111F2}"/>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4 7" xfId="51506" xr:uid="{0C823383-E349-403D-BFB2-8BC97ACA4227}"/>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5 4" xfId="54519" xr:uid="{93ADEAE3-28FA-48A5-83D7-BEC0E4BA24E3}"/>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2 4" xfId="59307" xr:uid="{7809E1B5-F975-4C03-AFC2-1EB2CF1F8AA8}"/>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2 7" xfId="53324" xr:uid="{78D98DA3-847F-4763-9A68-E3F029A88900}"/>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3 4" xfId="56337" xr:uid="{9A887AB6-9133-4283-A241-7C601B5BF493}"/>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2 8" xfId="50354" xr:uid="{C582A7A4-592D-4D87-B72F-876F5402FDBF}"/>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2 4" xfId="57863" xr:uid="{91466839-1885-477A-9A3D-AC60A4C080EB}"/>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3 7" xfId="51880" xr:uid="{D04E8BA4-63D5-44B2-A817-35D5B212F8DB}"/>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4 4" xfId="54893" xr:uid="{65774CB1-CA2F-4C53-871B-D1EE5D2CF04C}"/>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3 9" xfId="48910" xr:uid="{2A736B88-99F7-40E1-8EEB-727B3A0935F9}"/>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2 4" xfId="58585" xr:uid="{B1BAD392-38C9-470C-A7E2-E92E08B6E9CE}"/>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2 7" xfId="52602" xr:uid="{6C8BC52A-CB3E-414E-B61C-AD2998FB77E2}"/>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3 4" xfId="55615" xr:uid="{ADE20681-670C-4F95-B39B-B86B3C9D2690}"/>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4 8" xfId="49632" xr:uid="{64487C09-279D-4EB7-8BEF-B9B02648448B}"/>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2 4" xfId="57141" xr:uid="{99F6D4BE-8A07-4D94-B6F7-1FD86C0F0AA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5 7" xfId="51158" xr:uid="{19BA58B7-3CF5-40F9-B44B-2A80E7D0F9A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6 4" xfId="54171" xr:uid="{632F68BC-7270-4876-AE26-073087EDE668}"/>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10" xfId="48304" xr:uid="{FA021BF7-39D9-4BE8-BDA3-2D4EFAF6A165}"/>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2 4" xfId="59423" xr:uid="{3A7D054C-350B-4517-AE37-3B6895187B1C}"/>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2 7" xfId="53440" xr:uid="{DA67A2E9-2C9A-49F9-8631-AF851A33F347}"/>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3 4" xfId="56453" xr:uid="{DF0BDA0E-26D1-40FC-86E6-5316AC3603F5}"/>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2 8" xfId="50470" xr:uid="{25BF1DD8-63B5-4A43-AA35-B8D4F8F79172}"/>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2 4" xfId="57979" xr:uid="{D3322EE1-D8AC-488C-AAA1-455D156A740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3 7" xfId="51996" xr:uid="{4AC02392-9B42-4CAC-9F3F-209E37B72C48}"/>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4 4" xfId="55009" xr:uid="{8B0E7B3D-9A00-4449-8290-23F4C88D3C9F}"/>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2 9" xfId="49026" xr:uid="{61014751-A8DB-4AD7-8A8A-4B6B60222C04}"/>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2 4" xfId="58701" xr:uid="{E4821B63-29D8-4AC7-95C7-F0A152838BE0}"/>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2 7" xfId="52718" xr:uid="{8501DEBA-6704-4A83-8C18-3483D1F687D5}"/>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3 4" xfId="55731" xr:uid="{1F34267F-D4C2-43BC-BE90-DAEE02BFC01E}"/>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3 8" xfId="49748" xr:uid="{3488692B-17BA-4402-A72D-273CFE0818C6}"/>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2 4" xfId="57257" xr:uid="{E5FEEF1D-836B-41D5-8F7E-F1E68FE1428D}"/>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4 7" xfId="51274" xr:uid="{87EAD5A0-D5FC-4413-A4F8-E8730C6353C8}"/>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5 4" xfId="54287" xr:uid="{171EE55E-BA1E-4878-A15A-7B9AA86299BF}"/>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2 4" xfId="59075" xr:uid="{C160E98A-6205-47BB-9177-6F82C4EF4FD7}"/>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2 7" xfId="53092" xr:uid="{C583E431-77DB-4E9F-9DE4-DD437030961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3 4" xfId="56105" xr:uid="{EA698A04-A863-40EB-A190-5E9B46F92819}"/>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2 8" xfId="50122" xr:uid="{F9F14947-6E2F-4E7D-89EC-6ACF1B176160}"/>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2 4" xfId="57631" xr:uid="{1F4C10D6-E332-46A5-BB6E-E2ACD63CA8C2}"/>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3 7" xfId="51648" xr:uid="{2B158A2D-BECD-44FF-AEC5-1EFBAB28C891}"/>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4 4" xfId="54661" xr:uid="{C64F2805-55B1-4E40-AB88-589B4DE61A8A}"/>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5 9" xfId="48678" xr:uid="{FCCCDBA7-053C-4FB9-B655-A62602EE49BB}"/>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2 4" xfId="58353" xr:uid="{2AF1BE73-2573-4452-987C-F1333FA78FB1}"/>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2 7" xfId="52370" xr:uid="{35A43793-5E98-4B6B-8C90-8B8342EA4E1D}"/>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3 4" xfId="55383" xr:uid="{FD7C58A0-C682-4F6E-9AE8-1B595B97B374}"/>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6 8" xfId="49400" xr:uid="{A47AE203-223C-4560-AF6A-C8944D8345F9}"/>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2 4" xfId="56909" xr:uid="{7E00436E-7A22-41CD-8E85-E7848486767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7 7" xfId="50926" xr:uid="{4269F788-869B-4BB6-A9EC-4D2F4021EDD9}"/>
    <cellStyle name="20% - Accent5 2 2 8" xfId="12102" xr:uid="{B64FD939-93F6-422E-8BCB-37E655422B3A}"/>
    <cellStyle name="20% - Accent5 2 2 8 2" xfId="30029" xr:uid="{FB5FFB5D-1B74-4A96-93EB-AC44F2912E1D}"/>
    <cellStyle name="20% - Accent5 2 2 8 3" xfId="41974" xr:uid="{B23AF949-5A47-49E0-A4EE-76EFB3EE25B4}"/>
    <cellStyle name="20% - Accent5 2 2 8 4" xfId="53939" xr:uid="{C4E94E6F-9BCB-4095-86F9-5954174E1FB7}"/>
    <cellStyle name="20% - Accent5 2 2 9" xfId="18061" xr:uid="{90DCFA70-205D-417D-AAA6-362556E8F910}"/>
    <cellStyle name="20% - Accent5 2 3" xfId="197" xr:uid="{00000000-0005-0000-0000-000047000000}"/>
    <cellStyle name="20% - Accent5 2 3 10" xfId="36049" xr:uid="{7B6BE102-7851-4BB1-B0F4-AEA25607CF66}"/>
    <cellStyle name="20% - Accent5 2 3 11" xfId="48014" xr:uid="{EE62F494-1291-4073-B38D-118A478D9172}"/>
    <cellStyle name="20% - Accent5 2 3 2" xfId="545" xr:uid="{00000000-0005-0000-0000-000047000000}"/>
    <cellStyle name="20% - Accent5 2 3 2 10" xfId="48362" xr:uid="{A3E510D8-D7B8-4CEC-93EB-1992FD3EBFEB}"/>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2 4" xfId="59481" xr:uid="{5F2CF048-E371-4B3F-8C85-E586FDABD211}"/>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2 7" xfId="53498" xr:uid="{84E4CC97-F28C-444C-B994-86CAEAFF73BB}"/>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3 4" xfId="56511" xr:uid="{38559F6A-4281-4E2E-B076-4B2C3BB0708F}"/>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2 8" xfId="50528" xr:uid="{88C885A3-B6C8-4E95-A855-5969A03848D5}"/>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2 4" xfId="58037" xr:uid="{6F09A1A8-8C46-4F7B-B726-89508AF2276E}"/>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3 7" xfId="52054" xr:uid="{51E01A09-510E-40E0-9992-1C7ABFBEAED1}"/>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4 4" xfId="55067" xr:uid="{BE2ED488-0837-49BC-BD27-BA8C33514C6B}"/>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2 9" xfId="49084" xr:uid="{E2F71F45-B88B-43BF-BE70-63331B617446}"/>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2 4" xfId="58759" xr:uid="{8A59E607-D87E-4891-92D5-64F4CDAEC206}"/>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2 7" xfId="52776" xr:uid="{A001D95A-D495-40AA-BDC0-8711DF5F2AE1}"/>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3 4" xfId="55789" xr:uid="{EDD26E7C-01C8-4290-9249-C59508D5F0A8}"/>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3 8" xfId="49806" xr:uid="{C9CF363C-B63B-4060-AD8E-0CC897060033}"/>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2 4" xfId="57315" xr:uid="{6C6A1B0B-BDA7-42B0-AB26-611FD866BC9D}"/>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4 7" xfId="51332" xr:uid="{11F45CEC-F964-4230-9165-87D850ED0C4E}"/>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5 4" xfId="54345" xr:uid="{001D11D3-8E78-4A7E-BC0D-0AAFFBE481F5}"/>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2 4" xfId="59133" xr:uid="{D624B94E-D0D1-4E28-98C1-1879D699258C}"/>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2 7" xfId="53150" xr:uid="{1A6F613D-4F91-4539-A75E-B84004AA4885}"/>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3 4" xfId="56163" xr:uid="{0D975418-BA49-49FF-9324-AF3C31057EE4}"/>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2 8" xfId="50180" xr:uid="{5E707CF0-7B0F-4EBD-BDC3-3CBA0A756B29}"/>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2 4" xfId="57689" xr:uid="{496B0D18-CE7B-4009-BF00-D8922A1900DE}"/>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3 7" xfId="51706" xr:uid="{9BF81277-C051-4C79-854E-C6F8C43673E7}"/>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4 4" xfId="54719" xr:uid="{F2123E9E-4317-4ADF-AB3D-817E0438C69B}"/>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3 9" xfId="48736" xr:uid="{2F7C4562-2188-4400-B919-A8208D5C957A}"/>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2 4" xfId="58411" xr:uid="{B397078C-EDF6-454C-927B-8A4C7C34E830}"/>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2 7" xfId="52428" xr:uid="{9BFA7D4A-4A7C-44B3-84DE-0D5998186EC6}"/>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3 4" xfId="55441" xr:uid="{F7878BC7-0E34-42D1-BEFC-30B13F20A567}"/>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4 8" xfId="49458" xr:uid="{421C7FB8-1663-4344-A0C0-F6965C9D1436}"/>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2 4" xfId="56967" xr:uid="{E45CF6BA-FDC4-4D8F-8D9C-6D25C68973FB}"/>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5 7" xfId="50984" xr:uid="{76A3BEAB-9894-456A-B5ED-40C1FB230C19}"/>
    <cellStyle name="20% - Accent5 2 3 6" xfId="12160" xr:uid="{D8363980-DCFD-470C-A07F-170C9FE6AA1F}"/>
    <cellStyle name="20% - Accent5 2 3 6 2" xfId="30087" xr:uid="{35224DCD-E59F-4BB9-BB36-4C7F8ADBE52A}"/>
    <cellStyle name="20% - Accent5 2 3 6 3" xfId="42032" xr:uid="{362CE73E-9A3C-4A3E-97B6-53E70D7AE4EA}"/>
    <cellStyle name="20% - Accent5 2 3 6 4" xfId="53997" xr:uid="{801047C7-E890-4F02-B280-CE7A387CF2CD}"/>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11" xfId="48130" xr:uid="{4EE8E41E-C4C3-4346-8087-32686A2C630D}"/>
    <cellStyle name="20% - Accent5 2 4 2" xfId="661" xr:uid="{00000000-0005-0000-0000-000047000000}"/>
    <cellStyle name="20% - Accent5 2 4 2 10" xfId="48478" xr:uid="{348345C8-FB2A-4831-80AF-0FB235802E13}"/>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2 4" xfId="59597" xr:uid="{6F4F8510-FE4B-4BAA-87EB-2ABCBE82D582}"/>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2 7" xfId="53614" xr:uid="{D5927DC4-FB40-480B-AB0E-EC04C592CE4B}"/>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3 4" xfId="56627" xr:uid="{B7FABA57-FD15-49CD-A25B-64B625B725C4}"/>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2 8" xfId="50644" xr:uid="{B27CDF81-202B-42AA-ABD2-E3C211F4B63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2 4" xfId="58153" xr:uid="{C2FE125E-8D1B-4483-A712-59FFC6AA8280}"/>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3 7" xfId="52170" xr:uid="{DC4AA48C-3FFF-4266-A9AD-4A8A81A41A33}"/>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4 4" xfId="55183" xr:uid="{6A7E9727-F959-42E9-BB12-9F3D24EE9ADB}"/>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2 9" xfId="49200" xr:uid="{827199EB-A8FB-4C34-91D8-FC28511F749F}"/>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2 4" xfId="58875" xr:uid="{734FBB13-FA60-4C07-BAF1-A7AF82843302}"/>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2 7" xfId="52892" xr:uid="{7F4B08EE-2EDF-4E8D-814B-FF772A33AA96}"/>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3 4" xfId="55905" xr:uid="{DF1DA045-95DB-46E4-9A6E-1FF8841F75E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3 8" xfId="49922" xr:uid="{E6AA43FA-E1F7-4B2E-9E4E-5B6CDF9A39B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2 4" xfId="57431" xr:uid="{D22C3AB2-29DF-4F23-AF76-B95EDC9AA059}"/>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4 7" xfId="51448" xr:uid="{C5F50A9B-EC42-4585-978F-BDC3AB013814}"/>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5 4" xfId="54461" xr:uid="{B928CC3D-0067-4B2D-B481-FFA59112803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2 4" xfId="59249" xr:uid="{D6265663-F2C9-405F-9C35-B97C185901B7}"/>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2 7" xfId="53266" xr:uid="{8806F7AE-E141-418F-ABF3-810AE45BDDE5}"/>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3 4" xfId="56279" xr:uid="{637B7307-4EDE-49CD-90E5-7DC51BED918A}"/>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2 8" xfId="50296" xr:uid="{1F29A1C9-4658-4F16-AF04-C9A4C2E5A8A6}"/>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2 4" xfId="57805" xr:uid="{3CB5F8C7-2A63-44E4-917C-A0C91907BCE3}"/>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3 7" xfId="51822" xr:uid="{C76D3D23-2EC5-4BF0-83AB-A05599D8AAD3}"/>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4 4" xfId="54835" xr:uid="{602E943C-0893-4AA8-86A8-74D14A704F67}"/>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3 9" xfId="48852" xr:uid="{9A0D756D-B1E9-494F-9E89-4155CD8ACFBB}"/>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2 4" xfId="58527" xr:uid="{09B44290-3BE8-4BA2-94A1-31823074E267}"/>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2 7" xfId="52544" xr:uid="{02A85885-8674-4E43-B10C-F572CCC0A135}"/>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3 4" xfId="55557" xr:uid="{D420291C-8BF5-46E1-A872-21E9D5D8D71D}"/>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4 8" xfId="49574" xr:uid="{F640406A-3D3E-4CDC-B6FF-CA2BD153F843}"/>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2 4" xfId="57083" xr:uid="{481B691D-96DD-4091-9597-A1C19276D25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5 7" xfId="51100" xr:uid="{AC2544D7-CAA6-4B44-8DDE-4F17E0149852}"/>
    <cellStyle name="20% - Accent5 2 4 6" xfId="12276" xr:uid="{C309BF7C-706A-45D7-8C2D-897882E47D13}"/>
    <cellStyle name="20% - Accent5 2 4 6 2" xfId="30203" xr:uid="{4756E908-3B8D-4C13-A5DD-DC0E573B620A}"/>
    <cellStyle name="20% - Accent5 2 4 6 3" xfId="42148" xr:uid="{31DA9A8D-7FE7-4AF8-A553-DC3D447AA803}"/>
    <cellStyle name="20% - Accent5 2 4 6 4" xfId="54113" xr:uid="{B46D6AC3-49A9-4D89-800E-3FF21F1210DC}"/>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10" xfId="48246" xr:uid="{EEC88ADB-14EC-4CE2-87CE-FE66C57264E2}"/>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2 4" xfId="59365" xr:uid="{844FF8DB-4032-4708-85A1-A2BD0CC04E23}"/>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2 7" xfId="53382" xr:uid="{8047C0DE-2F32-49F5-901C-36366ABF7786}"/>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3 4" xfId="56395" xr:uid="{44974358-016E-4860-ACD3-F967B4F0B5BF}"/>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2 8" xfId="50412" xr:uid="{8A550A40-8E94-4BD6-B579-210AD73985A1}"/>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2 4" xfId="57921" xr:uid="{0BB4297E-FBED-410E-A38F-A3867BE887B3}"/>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3 7" xfId="51938" xr:uid="{821FCC99-7EA7-434E-9EAC-A0485DABA38E}"/>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4 4" xfId="54951" xr:uid="{24213D85-0D69-4127-B038-A6290878FF8C}"/>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2 9" xfId="48968" xr:uid="{8B774008-5B72-4AB0-9F28-2B9E38D1A192}"/>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2 4" xfId="58643" xr:uid="{DC335E98-4BD7-41ED-9206-19F6287D2D35}"/>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2 7" xfId="52660" xr:uid="{DFB689CA-0A41-444C-8F22-C58E633E7448}"/>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3 4" xfId="55673" xr:uid="{5BBA143C-6376-4909-B59E-B7D03806F96A}"/>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3 8" xfId="49690" xr:uid="{A7EC3231-7C53-4C32-9C80-8D49A4955907}"/>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2 4" xfId="57199" xr:uid="{4EBE77E1-B933-4B2B-BF86-8EA6DE7260B5}"/>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4 7" xfId="51216" xr:uid="{2991C8A6-0694-45BD-97A4-367F15719319}"/>
    <cellStyle name="20% - Accent5 2 5 5" xfId="12392" xr:uid="{A852511C-4E83-4FF0-A530-A79D16BF8E71}"/>
    <cellStyle name="20% - Accent5 2 5 5 2" xfId="30319" xr:uid="{8E7BFA0E-E462-4D84-BD07-AAA98233774F}"/>
    <cellStyle name="20% - Accent5 2 5 5 3" xfId="42264" xr:uid="{68DC6AC0-75BF-42A0-A81E-78844D8DA7E3}"/>
    <cellStyle name="20% - Accent5 2 5 5 4" xfId="54229" xr:uid="{C12DF475-5F0E-476C-AB58-F2C516154D68}"/>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2 4" xfId="59017" xr:uid="{9CB8B738-BA95-4141-B37A-610F606792AC}"/>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2 7" xfId="53034" xr:uid="{DB9A89DB-04B8-42FF-8C9F-EFC639CA2103}"/>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3 4" xfId="56047" xr:uid="{1FFAB885-36C8-42EE-96A4-C1AC72405542}"/>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2 8" xfId="50064" xr:uid="{A7AC7816-92E2-4FFE-AD9D-E866E6E43345}"/>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2 4" xfId="57573" xr:uid="{965ABFCA-9129-4FB0-87D4-DA0E496F0508}"/>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3 7" xfId="51590" xr:uid="{F8E538A6-E550-4BB7-8C93-09D77E75FE29}"/>
    <cellStyle name="20% - Accent5 2 6 4" xfId="12766" xr:uid="{22530512-C1FD-44DD-8FF7-C46C5663483C}"/>
    <cellStyle name="20% - Accent5 2 6 4 2" xfId="30693" xr:uid="{00E13DDE-1353-49B6-B58D-50590245B9A2}"/>
    <cellStyle name="20% - Accent5 2 6 4 3" xfId="42638" xr:uid="{65112B97-7A8F-4586-8A25-8AB977A9AE5D}"/>
    <cellStyle name="20% - Accent5 2 6 4 4" xfId="54603" xr:uid="{584F14FA-3B13-4FBD-86B1-2AAC9FE31954}"/>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6 9" xfId="48620" xr:uid="{BE0D882D-0BC7-449C-84E8-6B06CA07250B}"/>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2 4" xfId="58295" xr:uid="{2ECA3A32-4D85-44F1-B875-5DB830FB8861}"/>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2 7" xfId="52312" xr:uid="{E9A80084-5498-442D-8E32-3DFEAB548C60}"/>
    <cellStyle name="20% - Accent5 2 7 3" xfId="13488" xr:uid="{C7A9082F-AE9D-4C6D-9C09-115B3E92A42B}"/>
    <cellStyle name="20% - Accent5 2 7 3 2" xfId="31415" xr:uid="{C0F3003D-CAB8-494B-B6C0-D274052CA823}"/>
    <cellStyle name="20% - Accent5 2 7 3 3" xfId="43360" xr:uid="{BA29BBE4-9768-4A99-8413-2A32610895B8}"/>
    <cellStyle name="20% - Accent5 2 7 3 4" xfId="55325" xr:uid="{7CB161C9-B6A3-4E03-8D86-C95B147EE729}"/>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7 8" xfId="49342" xr:uid="{33733E56-3999-4794-92F1-4CB396493E04}"/>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2 4" xfId="56851" xr:uid="{B29DBE7E-C131-4383-9F3B-5C15A45B1275}"/>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8 7" xfId="50868" xr:uid="{529F674E-FCD3-49C3-BCF4-3AC4DA692506}"/>
    <cellStyle name="20% - Accent5 2 9" xfId="12044" xr:uid="{955C36A3-4176-415B-9E17-8101EF86D878}"/>
    <cellStyle name="20% - Accent5 2 9 2" xfId="29971" xr:uid="{1F053E44-9B71-4A9C-BDB9-1B68E2B1B5C9}"/>
    <cellStyle name="20% - Accent5 2 9 3" xfId="41916" xr:uid="{B1355BAC-1E87-425B-8682-17EAFB36CA9F}"/>
    <cellStyle name="20% - Accent5 2 9 4" xfId="53881" xr:uid="{17BA7377-7DF4-4FF1-A423-B856F421A8DD}"/>
    <cellStyle name="20% - Accent5 20" xfId="23948" xr:uid="{F275C4FD-8FEF-453E-8E00-010ECC1D80C5}"/>
    <cellStyle name="20% - Accent5 21" xfId="35896" xr:uid="{A2046D69-B0B6-4924-993E-BDCD790A6AC7}"/>
    <cellStyle name="20% - Accent5 22" xfId="47840" xr:uid="{3CF71B4D-5327-44BE-BAB1-F5ADB841165D}"/>
    <cellStyle name="20% - Accent5 23" xfId="47861" xr:uid="{C3A2C494-E60C-4245-8D79-1ED6693CB10A}"/>
    <cellStyle name="20% - Accent5 24" xfId="59806" xr:uid="{1B6C857A-0F02-4695-8351-67D082D07D8F}"/>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13" xfId="47925" xr:uid="{E7E8B74B-95C5-4170-A7ED-AE3F4F7C4D78}"/>
    <cellStyle name="20% - Accent5 3 2" xfId="224" xr:uid="{00000000-0005-0000-0000-000066000000}"/>
    <cellStyle name="20% - Accent5 3 2 10" xfId="36076" xr:uid="{2EB683FC-F79E-478B-8DF9-8FC49C4818D2}"/>
    <cellStyle name="20% - Accent5 3 2 11" xfId="48041" xr:uid="{799D2023-864B-475A-B6CE-8867E8D2A2FC}"/>
    <cellStyle name="20% - Accent5 3 2 2" xfId="572" xr:uid="{00000000-0005-0000-0000-000066000000}"/>
    <cellStyle name="20% - Accent5 3 2 2 10" xfId="48389" xr:uid="{59BB99DA-2E78-4D89-BDD0-D7183AB9949A}"/>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2 4" xfId="59508" xr:uid="{2B20BEE9-4936-4F62-A3B3-7A69142709B1}"/>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2 7" xfId="53525" xr:uid="{43ADF5F4-3862-4A8A-AF03-7003CB9D81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3 4" xfId="56538" xr:uid="{CA01EB14-5CDC-450F-A0DC-AFDBE1A9B21D}"/>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2 8" xfId="50555" xr:uid="{DC1F7C7D-C0A9-4005-B333-C5D82CF51AFD}"/>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2 4" xfId="58064" xr:uid="{7730E333-5A7B-4B83-8A10-D570B9996E68}"/>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3 7" xfId="52081" xr:uid="{A4EED6F0-06F3-433C-99D2-C74C7D961D5F}"/>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4 4" xfId="55094" xr:uid="{C37B3116-9108-463D-82A2-16C4E7CFDE80}"/>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2 9" xfId="49111" xr:uid="{0D943789-2E96-4FCC-B71E-42C0BF2B41EE}"/>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2 4" xfId="58786" xr:uid="{71BE0B8A-E8FF-4ACB-B0DB-90913E1770F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2 7" xfId="52803" xr:uid="{6966E98A-41B0-48BA-962B-C39622622E43}"/>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3 4" xfId="55816" xr:uid="{9F36C010-004B-4A5E-9EF7-277C8EBE08DD}"/>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3 8" xfId="49833" xr:uid="{6941A394-698C-47B7-B6A1-6FC79891ED4F}"/>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2 4" xfId="57342" xr:uid="{3F5B469C-85B7-4497-93C7-3D880C02DB1D}"/>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4 7" xfId="51359" xr:uid="{4AC176CA-10F4-4E00-AFDA-E09704F1773B}"/>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5 4" xfId="54372" xr:uid="{8553FD7B-07A5-4160-9206-C5D172349F10}"/>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2 4" xfId="59160" xr:uid="{2DB550C0-8D01-467C-B43D-1967505EBBAC}"/>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2 7" xfId="53177" xr:uid="{7203C937-1DFB-4E09-883F-95FF3B13595A}"/>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3 4" xfId="56190" xr:uid="{9AA85D8B-DA5C-4D32-92DD-B0F8B10756E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2 8" xfId="50207" xr:uid="{28A45AE2-AC65-4C27-BB6B-14872D032997}"/>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2 4" xfId="57716" xr:uid="{8413E8E0-3BF4-45C6-A80B-7AC66240469C}"/>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3 7" xfId="51733" xr:uid="{0FAE1CBC-88F9-4EB3-A32B-A2B0D212453C}"/>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4 4" xfId="54746" xr:uid="{442678FF-A1C0-42DB-94C8-D31D95E116B4}"/>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3 9" xfId="48763" xr:uid="{43A60510-67B4-45B5-BF11-D449881686BB}"/>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2 4" xfId="58438" xr:uid="{9D912AC2-4917-4410-8F65-389134F57133}"/>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2 7" xfId="52455" xr:uid="{7BB5A7E7-07C0-4720-84C9-71AD867C696D}"/>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3 4" xfId="55468" xr:uid="{BB4886F9-0CF0-43A2-9340-E7891EA4C6E8}"/>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4 8" xfId="49485" xr:uid="{8BAF2A36-0720-4CFE-999A-CEDD621E4F66}"/>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2 4" xfId="56994" xr:uid="{4A9DD898-30B7-4DEF-AFCA-87A4ABA5A79E}"/>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5 7" xfId="51011" xr:uid="{AF857AD6-1434-45B2-B7E1-C461865E1748}"/>
    <cellStyle name="20% - Accent5 3 2 6" xfId="12187" xr:uid="{B2D40C4F-FDD7-4EFE-B1B0-E249EE9DD7A3}"/>
    <cellStyle name="20% - Accent5 3 2 6 2" xfId="30114" xr:uid="{AB157982-183E-4F0A-940A-86340BF86774}"/>
    <cellStyle name="20% - Accent5 3 2 6 3" xfId="42059" xr:uid="{30E8B2DF-72CB-438E-8596-CA77F95D3A3D}"/>
    <cellStyle name="20% - Accent5 3 2 6 4" xfId="54024" xr:uid="{DF43409B-6587-48E8-8863-82298C444A10}"/>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11" xfId="48157" xr:uid="{15A0DD49-F6A0-4D9F-9A7F-55266DEEDB70}"/>
    <cellStyle name="20% - Accent5 3 3 2" xfId="688" xr:uid="{00000000-0005-0000-0000-000066000000}"/>
    <cellStyle name="20% - Accent5 3 3 2 10" xfId="48505" xr:uid="{B3826827-2ED4-44F0-BEE9-C4C1E689AE2C}"/>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2 4" xfId="59624" xr:uid="{F3301955-F779-474D-85CD-EF7A6DB95DB5}"/>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2 7" xfId="53641" xr:uid="{DB8187C5-1274-4E36-A39A-97D3566D9EE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3 4" xfId="56654" xr:uid="{8FC95AE9-BD62-4F5F-AFC1-FB5E8660F495}"/>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2 8" xfId="50671" xr:uid="{53AD2872-36E1-48F8-B9ED-8224F96F77A1}"/>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2 4" xfId="58180" xr:uid="{8B3E734E-9C87-40DD-B08C-D17E5AD3AAD8}"/>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3 7" xfId="52197" xr:uid="{BF2E2E85-F0A9-431F-91E7-2CC732687A13}"/>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4 4" xfId="55210" xr:uid="{49DE7B96-A03D-4157-B90D-E02AB008F53B}"/>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2 9" xfId="49227" xr:uid="{D3E1918A-F902-4281-A930-9E4CB6ADCE29}"/>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2 4" xfId="58902" xr:uid="{8FCD30BB-AE28-431B-A424-4C14D6059257}"/>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2 7" xfId="52919" xr:uid="{1E0C2E49-E1C0-4846-8801-F614A912C258}"/>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3 4" xfId="55932" xr:uid="{4E2BCD43-C2C8-4F61-81E8-86F915B7A5C3}"/>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3 8" xfId="49949" xr:uid="{7DF99565-773C-457F-9580-50276AB150F1}"/>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2 4" xfId="57458" xr:uid="{FC21E03A-6CCD-4EF5-977E-545AEAAA6CAB}"/>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4 7" xfId="51475" xr:uid="{73AB7ECD-7972-4FBF-807A-CA4D1CC67896}"/>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5 4" xfId="54488" xr:uid="{D77D06B0-70EE-4F69-916F-439559018845}"/>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2 4" xfId="59276" xr:uid="{4A543462-5DDF-4389-8E00-19B12B91160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2 7" xfId="53293" xr:uid="{651CA1FF-4FB3-4C96-B05D-EFEBC9AA49C8}"/>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3 4" xfId="56306" xr:uid="{CF7F4E15-1B91-408B-8FC8-A3C4B8D96D85}"/>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2 8" xfId="50323" xr:uid="{E5B42BB0-334A-44C8-86FD-69D96F87A309}"/>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2 4" xfId="57832" xr:uid="{00E086E8-D102-4EF7-862F-5F598E6F4C63}"/>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3 7" xfId="51849" xr:uid="{1B9E9451-9E89-45A1-A043-5F9DB3CDC325}"/>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4 4" xfId="54862" xr:uid="{103CD516-8EE1-4763-B268-51C84930575D}"/>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3 9" xfId="48879" xr:uid="{ADA415ED-6A51-451D-972F-0B9D084EE130}"/>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2 4" xfId="58554" xr:uid="{5BE7B06C-DF6B-4A80-832C-45F8D5740CB0}"/>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2 7" xfId="52571" xr:uid="{BF44D640-9DB0-46B3-BC00-63B680ABFDF8}"/>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3 4" xfId="55584" xr:uid="{84596331-D4A8-4342-BAEB-66F5273FF6F2}"/>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4 8" xfId="49601" xr:uid="{AF8D21BC-376F-4934-AAA5-29B7B8F4F257}"/>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2 4" xfId="57110" xr:uid="{67D65A6B-8383-475F-AA16-6275D3885FFE}"/>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5 7" xfId="51127" xr:uid="{7D3FFB38-3A97-4BE1-BFA0-0A70A400FF9E}"/>
    <cellStyle name="20% - Accent5 3 3 6" xfId="12303" xr:uid="{7107B502-6C5D-4846-AF85-32780F6428A5}"/>
    <cellStyle name="20% - Accent5 3 3 6 2" xfId="30230" xr:uid="{2694691A-3719-4532-9C8D-B932E16ADFC3}"/>
    <cellStyle name="20% - Accent5 3 3 6 3" xfId="42175" xr:uid="{541BA118-23B5-4C68-8E91-F4005AE21ADA}"/>
    <cellStyle name="20% - Accent5 3 3 6 4" xfId="54140" xr:uid="{AA0B36F4-498B-4070-BA68-B997D494EDDD}"/>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10" xfId="48273" xr:uid="{CB021C4F-EEE7-445C-85A5-EC9F026EFC35}"/>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2 4" xfId="59392" xr:uid="{3182585F-7AA2-41C7-BA95-3D4A453D8BCA}"/>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2 7" xfId="53409" xr:uid="{008A3C4A-980D-42B2-8876-5A28C43E3820}"/>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3 4" xfId="56422" xr:uid="{FFC3F344-17DA-4EF1-BEE5-CA7C0FBFD659}"/>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2 8" xfId="50439" xr:uid="{23A90629-94D2-4A32-8C84-E50B7BC1ECA2}"/>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2 4" xfId="57948" xr:uid="{EFE536E4-0EA2-4193-A577-CB4738028328}"/>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3 7" xfId="51965" xr:uid="{4F6E85CE-A31D-4036-A199-3902A67CBB21}"/>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4 4" xfId="54978" xr:uid="{FA0B82A5-733B-4AD6-9120-0D58A1B686B5}"/>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2 9" xfId="48995" xr:uid="{4F9C7563-47B2-44A5-9480-7945398209BE}"/>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2 4" xfId="58670" xr:uid="{A8ACE70E-8738-4BB4-A45F-47BE90AF6E1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2 7" xfId="52687" xr:uid="{6B3AD030-7C4A-4BFB-9CC1-7E6C1D6E3F80}"/>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3 4" xfId="55700" xr:uid="{51A09FE6-1E61-430F-AD43-CE38790B11D5}"/>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3 8" xfId="49717" xr:uid="{93DD7CA1-F8ED-4C75-97AA-97E91ED503BC}"/>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2 4" xfId="57226" xr:uid="{C409485D-F4D7-4BE2-8831-7A99CC22917E}"/>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4 7" xfId="51243" xr:uid="{26360203-507E-4A64-99B6-F32CBAA01C27}"/>
    <cellStyle name="20% - Accent5 3 4 5" xfId="12419" xr:uid="{7FC6561A-9384-481F-BB3C-8DEA6713AACC}"/>
    <cellStyle name="20% - Accent5 3 4 5 2" xfId="30346" xr:uid="{0667BA84-3236-4E1D-B892-98574DDBF007}"/>
    <cellStyle name="20% - Accent5 3 4 5 3" xfId="42291" xr:uid="{A76DF090-D1E1-4B07-933F-AEB83D5F93EB}"/>
    <cellStyle name="20% - Accent5 3 4 5 4" xfId="54256" xr:uid="{B1DFEEB9-B3AF-48C6-89C1-3A845E8AC5A2}"/>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2 4" xfId="59044" xr:uid="{FC5E3675-DDEC-4463-9716-831479A3BB0F}"/>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2 7" xfId="53061" xr:uid="{7718C99C-4D73-4ED8-843F-F3ABA1D5299A}"/>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3 4" xfId="56074" xr:uid="{5149FB86-4D3A-4370-A154-0C0A86BDF03B}"/>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2 8" xfId="50091" xr:uid="{53992AB9-22B7-4045-A807-36B231A3863B}"/>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2 4" xfId="57600" xr:uid="{8A000ED2-8F2A-4A9C-A697-142A725CF33D}"/>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3 7" xfId="51617" xr:uid="{1B1761BA-61C8-45BC-A483-AC6CBA759E4C}"/>
    <cellStyle name="20% - Accent5 3 5 4" xfId="12793" xr:uid="{31821CF0-7570-419F-AEED-51BDAEE9C59A}"/>
    <cellStyle name="20% - Accent5 3 5 4 2" xfId="30720" xr:uid="{2C2FFA43-B775-42A3-8F21-24D3CFCCE6C7}"/>
    <cellStyle name="20% - Accent5 3 5 4 3" xfId="42665" xr:uid="{B621F7EB-68DE-48A1-9B56-392B5265A810}"/>
    <cellStyle name="20% - Accent5 3 5 4 4" xfId="54630" xr:uid="{F40DB05C-FD7E-477E-B509-E00CADB2AB6B}"/>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5 9" xfId="48647" xr:uid="{56A68A24-8C77-48B0-B1EF-56F6476DAE12}"/>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2 4" xfId="58322" xr:uid="{5593B219-8EE6-4944-A3F5-EB8C5134A3B5}"/>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2 7" xfId="52339" xr:uid="{019392B2-BAC1-43DC-94F5-B41D3C9A436A}"/>
    <cellStyle name="20% - Accent5 3 6 3" xfId="13515" xr:uid="{C1DBB2C5-242E-41CA-B226-1859DF565012}"/>
    <cellStyle name="20% - Accent5 3 6 3 2" xfId="31442" xr:uid="{E66CB68E-E13B-4FBF-8496-0833268C8E0D}"/>
    <cellStyle name="20% - Accent5 3 6 3 3" xfId="43387" xr:uid="{34FA984C-0872-43D2-85BD-0F2762FBE9FF}"/>
    <cellStyle name="20% - Accent5 3 6 3 4" xfId="55352" xr:uid="{B630E52C-0E0E-488A-BAE3-128D7E908AF1}"/>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6 8" xfId="49369" xr:uid="{D679A2E3-CF59-44F3-AFA0-C83B26AD5C81}"/>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2 4" xfId="56878" xr:uid="{DEB517F0-7589-429A-8F26-CCCF0F4CAA8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7 7" xfId="50895" xr:uid="{A7A99385-FCB8-4483-A712-8434A4F037CE}"/>
    <cellStyle name="20% - Accent5 3 8" xfId="12071" xr:uid="{B8F657FC-AA82-474B-8168-A8A1FC9AC88E}"/>
    <cellStyle name="20% - Accent5 3 8 2" xfId="29998" xr:uid="{BBB48491-40FA-4309-8A6C-5CD320B5A3A7}"/>
    <cellStyle name="20% - Accent5 3 8 3" xfId="41943" xr:uid="{9EA63629-22BD-43D7-A7DD-9C73A0189EB2}"/>
    <cellStyle name="20% - Accent5 3 8 4" xfId="53908" xr:uid="{C12A6A8A-196B-45B3-91DF-937E1794D775}"/>
    <cellStyle name="20% - Accent5 3 9" xfId="18030" xr:uid="{AF9BDE7E-B4C4-47A2-B265-FE6D9AD4F8FE}"/>
    <cellStyle name="20% - Accent5 4" xfId="166" xr:uid="{00000000-0005-0000-0000-0000A8000000}"/>
    <cellStyle name="20% - Accent5 4 10" xfId="36018" xr:uid="{455BAA37-D66C-4CA2-BAD9-0240C17FD20F}"/>
    <cellStyle name="20% - Accent5 4 11" xfId="47983" xr:uid="{53376DD4-24CB-4AAD-9320-F5A1925CB4C8}"/>
    <cellStyle name="20% - Accent5 4 2" xfId="514" xr:uid="{00000000-0005-0000-0000-0000A8000000}"/>
    <cellStyle name="20% - Accent5 4 2 10" xfId="48331" xr:uid="{72734101-848C-4C94-A4C1-9D43E79F437A}"/>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2 4" xfId="59450" xr:uid="{9F4A57C2-D6C8-445A-93BB-952C69AB2FB0}"/>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2 7" xfId="53467" xr:uid="{7C41D505-B60F-459D-B8ED-BBDCAB30EFA0}"/>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3 4" xfId="56480" xr:uid="{98AF4C66-9071-4EFB-97A4-961F70ED09E7}"/>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2 8" xfId="50497" xr:uid="{2F9DEA5F-28B1-458F-ACC9-4406E9A760E0}"/>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2 4" xfId="58006" xr:uid="{6C0EE8E3-E70D-4C84-BB0A-2F850520A459}"/>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3 7" xfId="52023" xr:uid="{839C9FE5-7F6C-4A92-A657-AFFF9DB10AD4}"/>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4 4" xfId="55036" xr:uid="{D7EBA18F-31B0-439B-893C-78679617F1D7}"/>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2 9" xfId="49053" xr:uid="{11353389-3078-4881-8F9B-0521907FB2F8}"/>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2 4" xfId="58728" xr:uid="{085B9429-E7D5-42AB-B31E-6F9908FDBD0A}"/>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2 7" xfId="52745" xr:uid="{601512AC-FD82-458E-93A8-633433AD3B5E}"/>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3 4" xfId="55758" xr:uid="{E6EB1F54-9253-4983-907B-3253F62EE6E5}"/>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3 8" xfId="49775" xr:uid="{3D0FBC16-38ED-40CD-B2BE-F83E56FF7C5C}"/>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2 4" xfId="57284" xr:uid="{4445866D-9338-44A3-B865-BD107AB9693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4 7" xfId="51301" xr:uid="{4C6A427F-F769-4320-A5F2-A89B7CAC28B0}"/>
    <cellStyle name="20% - Accent5 4 2 5" xfId="12477" xr:uid="{C170FEFF-0C3D-4918-A008-A0C8994BECD4}"/>
    <cellStyle name="20% - Accent5 4 2 5 2" xfId="30404" xr:uid="{C53CA5D9-6761-472B-AEC9-804CBABE728B}"/>
    <cellStyle name="20% - Accent5 4 2 5 3" xfId="42349" xr:uid="{A3DE91D8-E790-4F1C-9478-3FAFF6CCB09F}"/>
    <cellStyle name="20% - Accent5 4 2 5 4" xfId="54314" xr:uid="{18A3786F-42FE-41A8-8A31-4AAAA54FA786}"/>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2 4" xfId="59102" xr:uid="{5073B48B-9680-4352-9369-FF137830B7D0}"/>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2 7" xfId="53119" xr:uid="{52B22601-8501-4DC3-81E8-0FD70C0EF2BE}"/>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3 4" xfId="56132" xr:uid="{32F0D771-AEFA-4D95-A1D8-363045D19BE9}"/>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2 8" xfId="50149" xr:uid="{946C3C30-72A3-4A29-BE0C-DBADA00D11DC}"/>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2 4" xfId="57658" xr:uid="{71AF65EE-A6E5-427F-A134-89382FF719AB}"/>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3 7" xfId="51675" xr:uid="{D666ECA5-56EE-413B-8FB2-22800AC71B82}"/>
    <cellStyle name="20% - Accent5 4 3 4" xfId="12851" xr:uid="{C0F1A283-9873-47D5-8B75-609792774910}"/>
    <cellStyle name="20% - Accent5 4 3 4 2" xfId="30778" xr:uid="{FCBCE0F2-A361-4887-BB58-1B9F73CE32B8}"/>
    <cellStyle name="20% - Accent5 4 3 4 3" xfId="42723" xr:uid="{65CAF703-4D72-4979-A877-1F853CFA783F}"/>
    <cellStyle name="20% - Accent5 4 3 4 4" xfId="54688" xr:uid="{35458DAD-4D82-4CB8-A215-4E2385EAA377}"/>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3 9" xfId="48705" xr:uid="{8BBF5E68-18B4-4272-BF3A-C3817CB680A7}"/>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2 4" xfId="58380" xr:uid="{3AC3FE78-A415-4203-94BE-E31C54B33DCF}"/>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2 7" xfId="52397" xr:uid="{23528163-594C-491B-B17F-8DE4B91399CB}"/>
    <cellStyle name="20% - Accent5 4 4 3" xfId="13573" xr:uid="{B9A7C32D-A3EA-4CA2-B803-EBC87E895916}"/>
    <cellStyle name="20% - Accent5 4 4 3 2" xfId="31500" xr:uid="{A7790EA7-5F5E-41E1-B5E8-6F5ACA38DD6C}"/>
    <cellStyle name="20% - Accent5 4 4 3 3" xfId="43445" xr:uid="{25E9E72B-7FA4-45E9-8931-0B6F67846070}"/>
    <cellStyle name="20% - Accent5 4 4 3 4" xfId="55410" xr:uid="{45D23049-5325-4BC8-9130-8D2A5BD93D71}"/>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4 8" xfId="49427" xr:uid="{632998BE-2DB3-437C-8223-22FB753FD054}"/>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2 4" xfId="56936" xr:uid="{4C564F52-B3B9-4FA2-A9D4-5B618025525E}"/>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5 7" xfId="50953" xr:uid="{A293385C-A4EF-41D2-B641-D2791E5D397D}"/>
    <cellStyle name="20% - Accent5 4 6" xfId="12129" xr:uid="{DC4C2775-C5E6-433B-ACC6-C08DD036F442}"/>
    <cellStyle name="20% - Accent5 4 6 2" xfId="30056" xr:uid="{71914295-67A3-4F1E-9D7A-416FA90CB08D}"/>
    <cellStyle name="20% - Accent5 4 6 3" xfId="42001" xr:uid="{4A0773EB-78F0-4E75-A3F4-CFE7ACDB10CC}"/>
    <cellStyle name="20% - Accent5 4 6 4" xfId="53966" xr:uid="{93A03978-88AF-427E-A1B7-8F43E7C6ADE1}"/>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11" xfId="48099" xr:uid="{380C8CF9-4834-43B2-918B-E01BC0BE5CFA}"/>
    <cellStyle name="20% - Accent5 5 2" xfId="630" xr:uid="{00000000-0005-0000-0000-00001C010000}"/>
    <cellStyle name="20% - Accent5 5 2 10" xfId="48447" xr:uid="{DB820547-5419-4808-A184-58395BC59BC1}"/>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2 4" xfId="59566" xr:uid="{89CA4533-91D1-4C33-B950-A53EE8C11F64}"/>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2 7" xfId="53583" xr:uid="{233A680D-5BC1-4AEA-8A07-5977A263C8DD}"/>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3 4" xfId="56596" xr:uid="{67998D8B-8296-4A52-8608-7D8B3F370C06}"/>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2 8" xfId="50613" xr:uid="{C5C513D5-714F-4F3F-A67C-82918B7C21C9}"/>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2 4" xfId="58122" xr:uid="{BFC31AF8-FF70-45FC-A11B-F1D540BED5D7}"/>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3 7" xfId="52139" xr:uid="{70532C13-4C02-4ED4-BEFB-3765EB9207A2}"/>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4 4" xfId="55152" xr:uid="{0E8D2036-D7B4-4F8B-B3B1-AA5FECF7F49D}"/>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2 9" xfId="49169" xr:uid="{107A752A-C0A3-4A58-B30B-FFF17805BFC1}"/>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2 4" xfId="58844" xr:uid="{4D9AE215-CECE-4033-9D43-2FF48C33F9D1}"/>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2 7" xfId="52861" xr:uid="{EE7217F5-6CF4-4F2F-B11A-8675270B753C}"/>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3 4" xfId="55874" xr:uid="{538083C5-B45A-441E-900C-1961CBBC4553}"/>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3 8" xfId="49891" xr:uid="{47C8D189-B6F7-467C-86A1-2798140E26A5}"/>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2 4" xfId="57400" xr:uid="{002C70C9-7756-4A0B-9F27-7EF85144DDFC}"/>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4 7" xfId="51417" xr:uid="{F368E57D-E13B-4C4B-87D0-2431478C7521}"/>
    <cellStyle name="20% - Accent5 5 2 5" xfId="12593" xr:uid="{28A6F534-3299-44A7-A4B7-E7605D6FDFAD}"/>
    <cellStyle name="20% - Accent5 5 2 5 2" xfId="30520" xr:uid="{548D8B0F-9EE7-4FDE-A5F7-DFFEE1E79FCD}"/>
    <cellStyle name="20% - Accent5 5 2 5 3" xfId="42465" xr:uid="{17F1B603-61D7-4320-BD5C-5F0F80DEF842}"/>
    <cellStyle name="20% - Accent5 5 2 5 4" xfId="54430" xr:uid="{490DA57F-93AA-4C93-B7A3-CE6CA76C5F5E}"/>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2 4" xfId="59218" xr:uid="{AF257C3B-5971-4360-907E-FDD654CD2622}"/>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2 7" xfId="53235" xr:uid="{A3931E57-69B8-49D4-8DA6-EE3D373B15A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3 4" xfId="56248" xr:uid="{FCFC2A96-97E7-4213-91DA-5C80BDED96B1}"/>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2 8" xfId="50265" xr:uid="{0815B765-7487-4591-8BAA-06493A51458E}"/>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2 4" xfId="57774" xr:uid="{664DA2D9-DE30-42D2-9FAE-0BEAFF6CA026}"/>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3 7" xfId="51791" xr:uid="{3EF59A77-22B6-4185-8A34-72036FC8A187}"/>
    <cellStyle name="20% - Accent5 5 3 4" xfId="12967" xr:uid="{CAFCFE6C-3231-4621-B721-4E54972FAEAB}"/>
    <cellStyle name="20% - Accent5 5 3 4 2" xfId="30894" xr:uid="{F818AF7E-60EE-4A3C-B1AB-364A2A2BA98C}"/>
    <cellStyle name="20% - Accent5 5 3 4 3" xfId="42839" xr:uid="{8D9E1731-5A2A-437A-8623-9B56443E072A}"/>
    <cellStyle name="20% - Accent5 5 3 4 4" xfId="54804" xr:uid="{9F934196-3EB2-4B35-9D33-E0FC2C51A48C}"/>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3 9" xfId="48821" xr:uid="{DA1A39FD-08C3-4C61-9E97-8F6599437CF0}"/>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2 4" xfId="58496" xr:uid="{2088FE0B-405A-4401-A925-AC96E75A1854}"/>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2 7" xfId="52513" xr:uid="{F0A10632-6808-4A04-BCB7-6FF93191593C}"/>
    <cellStyle name="20% - Accent5 5 4 3" xfId="13689" xr:uid="{D3A03CB4-480F-4839-94AD-413814EEA227}"/>
    <cellStyle name="20% - Accent5 5 4 3 2" xfId="31616" xr:uid="{D748CE8F-C792-4562-A38F-7DAA7569F1C6}"/>
    <cellStyle name="20% - Accent5 5 4 3 3" xfId="43561" xr:uid="{C1EE29BD-5CF9-43C6-994B-74E6CD47FE24}"/>
    <cellStyle name="20% - Accent5 5 4 3 4" xfId="55526" xr:uid="{3E2E51C4-6DDC-472C-B8D7-2402B6DBECF2}"/>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4 8" xfId="49543" xr:uid="{A5E4ED73-DC73-47E6-8BF3-F646D47C25DB}"/>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2 4" xfId="57052" xr:uid="{99F9A90C-E751-4B9A-8452-23332FA52949}"/>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5 7" xfId="51069" xr:uid="{446701CD-9ABE-4CFB-8B2B-E38CA6F02784}"/>
    <cellStyle name="20% - Accent5 5 6" xfId="12245" xr:uid="{4FE6A41D-22EA-4B2F-9B0E-9121D8056694}"/>
    <cellStyle name="20% - Accent5 5 6 2" xfId="30172" xr:uid="{983C7A8E-A906-4CF6-B113-258279DA66C6}"/>
    <cellStyle name="20% - Accent5 5 6 3" xfId="42117" xr:uid="{881855F0-5802-4AB8-9AB5-93887C251B60}"/>
    <cellStyle name="20% - Accent5 5 6 4" xfId="54082" xr:uid="{DFBE9AA5-6D2C-4F5C-8027-6F1A4786A523}"/>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10" xfId="48215" xr:uid="{5388D173-107E-4EED-9C9B-0FEF5569DD9B}"/>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2 4" xfId="59334" xr:uid="{8C45FE3C-DF07-4C25-850B-2D4C9B0C68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2 7" xfId="53351" xr:uid="{CABFD43D-8921-4E44-A74E-566F48BB8FE0}"/>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3 4" xfId="56364" xr:uid="{D6803E16-1748-4203-8E0C-FF3936D29384}"/>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2 8" xfId="50381" xr:uid="{06341126-FAEA-49DB-A5FF-682E03702396}"/>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2 4" xfId="57890" xr:uid="{B66B6C93-4C34-4FF5-9A5C-9A924F8775F6}"/>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3 7" xfId="51907" xr:uid="{91FB7CF9-38E9-4E37-923D-9C44A10E43B4}"/>
    <cellStyle name="20% - Accent5 6 2 4" xfId="13083" xr:uid="{B19DC3F6-7A99-4111-8FD3-D2DF958AEDCF}"/>
    <cellStyle name="20% - Accent5 6 2 4 2" xfId="31010" xr:uid="{61A0619C-BC14-4EA3-B7BE-F456D828B2E1}"/>
    <cellStyle name="20% - Accent5 6 2 4 3" xfId="42955" xr:uid="{E247B369-75E4-4462-8424-FD2445E78BEF}"/>
    <cellStyle name="20% - Accent5 6 2 4 4" xfId="54920" xr:uid="{9B30B593-CA73-48FA-8387-CF78C7147285}"/>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2 9" xfId="48937" xr:uid="{BF2057CA-93A6-44F2-89A8-C1509656DE31}"/>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2 4" xfId="58612" xr:uid="{E229A769-5DF9-4E8D-8F30-439DABC2EE2E}"/>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2 7" xfId="52629" xr:uid="{2C28BD94-6451-468E-8338-D083EC610212}"/>
    <cellStyle name="20% - Accent5 6 3 3" xfId="13805" xr:uid="{20410A9E-8D7D-4466-A884-09409BEDABE5}"/>
    <cellStyle name="20% - Accent5 6 3 3 2" xfId="31732" xr:uid="{4E8B6F96-BFF6-4E38-995C-BB9C9819F913}"/>
    <cellStyle name="20% - Accent5 6 3 3 3" xfId="43677" xr:uid="{A192279E-80AA-4240-BE1B-F2FC433AE51A}"/>
    <cellStyle name="20% - Accent5 6 3 3 4" xfId="55642" xr:uid="{94692F20-6FD0-4311-A775-935C2BD30493}"/>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3 8" xfId="49659" xr:uid="{A3F7805F-7EFD-4C8B-B6CE-C3E2F1E3405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2 4" xfId="57168" xr:uid="{FA586934-4BD6-47EF-9239-17861C2A04FD}"/>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4 7" xfId="51185" xr:uid="{D9DF8947-70CB-4DB9-917D-BDF8C9DB4C29}"/>
    <cellStyle name="20% - Accent5 6 5" xfId="12361" xr:uid="{875D7BFC-BAA8-4C73-BFBC-70F5BD9C505E}"/>
    <cellStyle name="20% - Accent5 6 5 2" xfId="30288" xr:uid="{4F65E8B6-BDB0-418F-968C-F5321DB5B49C}"/>
    <cellStyle name="20% - Accent5 6 5 3" xfId="42233" xr:uid="{90564AD5-4227-4D5C-BAC3-9FFBD2845627}"/>
    <cellStyle name="20% - Accent5 6 5 4" xfId="54198" xr:uid="{FADE8D46-2BD5-4F7D-9C8F-32D9E6F44382}"/>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10" xfId="48565" xr:uid="{B40F57AE-1215-4F04-A04C-6A92B58237AF}"/>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2 4" xfId="59684" xr:uid="{F0F1DDAF-B010-487B-819A-6A4F6A2C396D}"/>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2 7" xfId="53701" xr:uid="{99E5F927-D77C-47AC-A3F2-EE939D1B7349}"/>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3 4" xfId="56714" xr:uid="{7CBF6B2E-DF73-428A-B931-6F48D8917EFD}"/>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2 8" xfId="50731" xr:uid="{10244954-5FD1-46BE-95B1-FB055801AE6F}"/>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2 4" xfId="58240" xr:uid="{4B292C9A-D9FF-4D4A-8C97-49463810948A}"/>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3 7" xfId="52257" xr:uid="{23DF1598-2FE6-4F77-A6E5-DA1E76596D83}"/>
    <cellStyle name="20% - Accent5 7 2 4" xfId="13433" xr:uid="{23A37F74-035B-4A04-B5D9-27698E15DE5F}"/>
    <cellStyle name="20% - Accent5 7 2 4 2" xfId="31360" xr:uid="{0C147BB7-4D03-4E8F-B23E-882EF70DA653}"/>
    <cellStyle name="20% - Accent5 7 2 4 3" xfId="43305" xr:uid="{7F4BD988-640B-4E49-BBE1-62D659F29DA1}"/>
    <cellStyle name="20% - Accent5 7 2 4 4" xfId="55270" xr:uid="{3E3CDE3E-DDB5-4173-8B7E-01769C892CDB}"/>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2 9" xfId="49287" xr:uid="{D4E8E2CC-AB8D-4A92-8A5C-04D8E1B0E20E}"/>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2 4" xfId="58962" xr:uid="{132A879A-899F-4FD0-BCFA-D053C666EE52}"/>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2 7" xfId="52979" xr:uid="{5C584E37-DCEB-426D-9BC5-4A1E06F6C917}"/>
    <cellStyle name="20% - Accent5 7 3 3" xfId="14155" xr:uid="{36A972C8-625C-48F3-BF5C-2FF10D2A1C3E}"/>
    <cellStyle name="20% - Accent5 7 3 3 2" xfId="32082" xr:uid="{55E568CD-92D4-4211-84B3-6703036EDA96}"/>
    <cellStyle name="20% - Accent5 7 3 3 3" xfId="44027" xr:uid="{A6595A7B-09A8-4666-AC8A-553316641354}"/>
    <cellStyle name="20% - Accent5 7 3 3 4" xfId="55992" xr:uid="{5552C681-187E-4E0C-8641-BDDD9ABE88FD}"/>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3 8" xfId="50009" xr:uid="{7B93AB2F-9E82-49F3-BD32-3AEE07E69696}"/>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2 4" xfId="57518" xr:uid="{1466491C-B8E5-4547-B334-A27514AF3CDA}"/>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4 7" xfId="51535" xr:uid="{719E3AB0-61FC-446D-A8FA-14B52CB51FBC}"/>
    <cellStyle name="20% - Accent5 7 5" xfId="12711" xr:uid="{D93DDD84-359E-4AFF-B507-D1E3DA547D5F}"/>
    <cellStyle name="20% - Accent5 7 5 2" xfId="30638" xr:uid="{0780B621-772D-460E-A1D6-D298B64123AB}"/>
    <cellStyle name="20% - Accent5 7 5 3" xfId="42583" xr:uid="{9B59B6FC-93AB-4E18-8B37-7928F7E789EC}"/>
    <cellStyle name="20% - Accent5 7 5 4" xfId="54548" xr:uid="{E95D9C42-7D1A-47DD-8BA6-5B570094ED23}"/>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2 4" xfId="58986" xr:uid="{3D5F4BA7-C9FA-4220-8B34-7C8411505BD3}"/>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2 7" xfId="53003" xr:uid="{8E889EAA-D1E5-4CFA-A0ED-9BD962FEA5EE}"/>
    <cellStyle name="20% - Accent5 8 2 3" xfId="14179" xr:uid="{04D023C2-4BAB-47AD-91A9-FCF0C3C48489}"/>
    <cellStyle name="20% - Accent5 8 2 3 2" xfId="32106" xr:uid="{1E130184-81BE-429E-B3E7-9FDD266F3662}"/>
    <cellStyle name="20% - Accent5 8 2 3 3" xfId="44051" xr:uid="{6BD9B910-266B-4F54-AC50-31AB82D9C084}"/>
    <cellStyle name="20% - Accent5 8 2 3 4" xfId="56016" xr:uid="{18A0FA63-C380-4BBA-BA9F-1AE1C3BBE7A5}"/>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2 8" xfId="50033" xr:uid="{0CE32C11-BC65-4C3E-81F4-3FCEEB15001A}"/>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2 4" xfId="57542" xr:uid="{D1383D82-E948-419E-9579-EA5131E7DC92}"/>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3 7" xfId="51559" xr:uid="{52AF3AA5-532D-4599-AFA7-9264DED2B1DE}"/>
    <cellStyle name="20% - Accent5 8 4" xfId="12735" xr:uid="{B76698CC-7289-4EBF-9609-21FFD451F8DB}"/>
    <cellStyle name="20% - Accent5 8 4 2" xfId="30662" xr:uid="{4C64FD0F-BBC1-412A-A68C-73A0D04B8071}"/>
    <cellStyle name="20% - Accent5 8 4 3" xfId="42607" xr:uid="{61B7A746-B7C1-4770-9F8B-067AAAE6D0E8}"/>
    <cellStyle name="20% - Accent5 8 4 4" xfId="54572" xr:uid="{CD21DF22-1A62-4647-A81C-DB46ADF5B3A6}"/>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8 9" xfId="48589" xr:uid="{4E2B99B2-2044-4407-97DB-011D74214D95}"/>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2 4" xfId="58264" xr:uid="{A7B1F94E-F873-4BB4-B289-9435AB55718D}"/>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2 7" xfId="52281" xr:uid="{9764C797-F957-41AA-84AF-0D4EFE7019E4}"/>
    <cellStyle name="20% - Accent5 9 3" xfId="13457" xr:uid="{FFE8FE51-4489-4F56-983A-77F8B6501513}"/>
    <cellStyle name="20% - Accent5 9 3 2" xfId="31384" xr:uid="{C2E45A0D-430A-446B-8AC0-8BE425420E69}"/>
    <cellStyle name="20% - Accent5 9 3 3" xfId="43329" xr:uid="{E3737069-DDE2-4734-A86A-558DD561B62D}"/>
    <cellStyle name="20% - Accent5 9 3 4" xfId="55294" xr:uid="{2807B889-41AB-4339-B726-8D51E538B9FB}"/>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5 9 8" xfId="49311" xr:uid="{071CAF92-C34A-4D40-B76A-F124E8FBF4C8}"/>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2 4" xfId="59711" xr:uid="{54188C78-9429-4CAB-A973-1D55C1758897}"/>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2 7" xfId="53728" xr:uid="{12CF72FD-9002-48F7-8546-2141934FD0FE}"/>
    <cellStyle name="20% - Accent6 10 3" xfId="14904" xr:uid="{DBD0A3B6-3250-4823-8DDE-49EF67D6444F}"/>
    <cellStyle name="20% - Accent6 10 3 2" xfId="32831" xr:uid="{8F1B5E65-088A-46DE-9BCC-053BC6641145}"/>
    <cellStyle name="20% - Accent6 10 3 3" xfId="44776" xr:uid="{E9EF5D6F-3D3F-4FBD-9171-F014306A28CB}"/>
    <cellStyle name="20% - Accent6 10 3 4" xfId="56741" xr:uid="{D716707E-E6B4-47DB-ABF1-A42FE7DB6A41}"/>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0 8" xfId="50758" xr:uid="{7AE25E36-151C-44BE-850A-CF7C8576A7C4}"/>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2 4" xfId="59744" xr:uid="{985E8A7D-509E-462C-9CEC-D6A24A6AF0AD}"/>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2 7" xfId="53761" xr:uid="{D1AE4E0A-8D2C-4CCE-B10B-F3A9EB437CE1}"/>
    <cellStyle name="20% - Accent6 11 3" xfId="14937" xr:uid="{BE185AB3-FE51-467B-AF3E-7FDA046131FB}"/>
    <cellStyle name="20% - Accent6 11 3 2" xfId="32864" xr:uid="{1143FBD1-EC6B-4CB5-A4C1-44A27372611A}"/>
    <cellStyle name="20% - Accent6 11 3 3" xfId="44809" xr:uid="{C7008512-0D7A-4EFC-A012-9B98F9C7E382}"/>
    <cellStyle name="20% - Accent6 11 3 4" xfId="56774" xr:uid="{40598F84-B433-4896-B222-A7D4BC4D3C0A}"/>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1 8" xfId="50791" xr:uid="{A9AF5765-8BB4-4DF9-AEE1-2258C7475542}"/>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2 4" xfId="59765" xr:uid="{EBAF4E57-F966-48B4-BD64-89A389AD4EA9}"/>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2 7" xfId="53782" xr:uid="{D376B809-95FA-436D-B121-94D30248CDDB}"/>
    <cellStyle name="20% - Accent6 12 3" xfId="14958" xr:uid="{92756712-4B48-46D7-A6C9-C4348EE6B42C}"/>
    <cellStyle name="20% - Accent6 12 3 2" xfId="32885" xr:uid="{3B9FC688-6F2F-47E6-9402-0379366EBDEA}"/>
    <cellStyle name="20% - Accent6 12 3 3" xfId="44830" xr:uid="{0F9D01F8-B02E-4F6C-8BF5-C2026B5EBA62}"/>
    <cellStyle name="20% - Accent6 12 3 4" xfId="56795" xr:uid="{4C6DD760-858A-4274-825A-3D3F0578BB28}"/>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2 8" xfId="50812" xr:uid="{22185B1E-6EBB-49F3-9FF3-E6741ED4D548}"/>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2 4" xfId="56822" xr:uid="{D3AD7A79-BFC8-46B9-92AF-89C6054CC840}"/>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3 7" xfId="50839" xr:uid="{39CAC904-63EC-4490-8776-B81E3BD20A59}"/>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2 4" xfId="59788" xr:uid="{6B2A3901-7DAB-4E8C-86B1-1A25123E1619}"/>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4 7" xfId="53805" xr:uid="{A68B5D42-D896-4761-BF2C-491083450B9B}"/>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5 5" xfId="53826" xr:uid="{F1C18D97-C428-4192-B242-F8CA0C6B3D17}"/>
    <cellStyle name="20% - Accent6 16" xfId="12014" xr:uid="{D39E2A74-04BC-4AC8-AEA1-76F75D530A36}"/>
    <cellStyle name="20% - Accent6 16 2" xfId="29941" xr:uid="{C8A187E3-46BD-4A90-9C2B-CD8B3EC40841}"/>
    <cellStyle name="20% - Accent6 16 3" xfId="41886" xr:uid="{7DB4CD92-99C0-4DFE-B46D-27F3071178EA}"/>
    <cellStyle name="20% - Accent6 16 4" xfId="53851" xr:uid="{E6A982AC-1F08-4F9D-95FA-20D3467A6F4C}"/>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14" xfId="47901" xr:uid="{137C9301-7D2C-4AF2-B0E1-8C614C488CF9}"/>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13" xfId="47959" xr:uid="{88D9B7FA-1564-4446-B656-84031623F190}"/>
    <cellStyle name="20% - Accent6 2 2 2" xfId="258" xr:uid="{00000000-0005-0000-0000-000048000000}"/>
    <cellStyle name="20% - Accent6 2 2 2 10" xfId="36110" xr:uid="{7D4623F6-F267-43D1-B770-8187AB362B72}"/>
    <cellStyle name="20% - Accent6 2 2 2 11" xfId="48075" xr:uid="{A15A0305-2653-433E-A918-797C66E3561F}"/>
    <cellStyle name="20% - Accent6 2 2 2 2" xfId="606" xr:uid="{00000000-0005-0000-0000-000048000000}"/>
    <cellStyle name="20% - Accent6 2 2 2 2 10" xfId="48423" xr:uid="{0F57493F-EAE5-4012-9FDE-81FADCBDA663}"/>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2 4" xfId="59542" xr:uid="{7E60EC4D-7610-4EE2-8918-2B76F18E3FA4}"/>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2 7" xfId="53559" xr:uid="{ECF146BB-DCFB-42ED-8802-504A574A5BC9}"/>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3 4" xfId="56572" xr:uid="{19D87F64-14AE-4EE8-9713-E7F2B4A5B01E}"/>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2 8" xfId="50589" xr:uid="{E94B9354-34BE-4932-A510-980F63F43208}"/>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2 4" xfId="58098" xr:uid="{92125E4A-B64D-40E6-B3E9-3649E955C192}"/>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3 7" xfId="52115" xr:uid="{BE5BD990-C1B1-4044-98D2-AF9F0D3004CF}"/>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4 4" xfId="55128" xr:uid="{0FEDC0BC-1663-4BA3-B985-ACD44878CB74}"/>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2 9" xfId="49145" xr:uid="{C1076CE4-734A-4AA4-8B19-A1FBBEFAE5B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2 4" xfId="58820" xr:uid="{B8355DD4-40F3-4A09-8F20-165F122D390E}"/>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2 7" xfId="52837" xr:uid="{EE98DF53-DAF4-48D0-BD05-5DB0E1967B40}"/>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3 4" xfId="55850" xr:uid="{EC75410F-56F9-4F32-9A25-7C644A992E44}"/>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3 8" xfId="49867" xr:uid="{DE5D3E15-1225-467D-9336-612CB1991458}"/>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2 4" xfId="57376" xr:uid="{09D61E9F-24B4-44BF-9682-F8948380764D}"/>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4 7" xfId="51393" xr:uid="{0326FF17-F8C7-40FF-977F-C6A6068E36C5}"/>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5 4" xfId="54406" xr:uid="{2379793D-61A5-4A3F-9D31-5061572CC28A}"/>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2 4" xfId="59194" xr:uid="{AC7930DB-D65B-4D0F-9759-098E2A711304}"/>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2 7" xfId="53211" xr:uid="{F6A99249-E947-4241-9CFF-993981BEE8BD}"/>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3 4" xfId="56224" xr:uid="{E072C1E8-4AA5-4F4F-BC0B-334F2B92FB6D}"/>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2 8" xfId="50241" xr:uid="{9F14FB8F-D0F8-464B-B8B1-917B0C263AED}"/>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2 4" xfId="57750" xr:uid="{2D0F8406-B87A-41EF-BDD7-11D5B02D75DA}"/>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3 7" xfId="51767" xr:uid="{37A7854A-38E6-4C50-97E4-3D1308109B71}"/>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4 4" xfId="54780" xr:uid="{F8D3C3E5-A4A5-4524-B21E-1B249B523703}"/>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3 9" xfId="48797" xr:uid="{8C1649D3-BBD2-4FDC-A81F-CD0EB184CF63}"/>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2 4" xfId="58472" xr:uid="{440C057B-C32F-4E63-AEF5-DEAED572BE3A}"/>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2 7" xfId="52489" xr:uid="{B59EFA0E-BB1D-41C2-82EB-2A850B87DEC2}"/>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3 4" xfId="55502" xr:uid="{50641E1C-1832-46CE-AB16-2F51A68341F1}"/>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4 8" xfId="49519" xr:uid="{ECA5B3DF-5F5E-4648-B62A-4DE9D3D6A09B}"/>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2 4" xfId="57028" xr:uid="{5E7AA32C-F122-4401-AA97-E708ABB1CBE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5 7" xfId="51045" xr:uid="{BB7524F3-A900-4944-B519-50089037F297}"/>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6 4" xfId="54058" xr:uid="{5FFDCBC2-8231-43A0-A7C5-FE8748280FFB}"/>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11" xfId="48191" xr:uid="{EAF27936-7633-4E0A-9CBA-2D2CD81D2E43}"/>
    <cellStyle name="20% - Accent6 2 2 3 2" xfId="722" xr:uid="{00000000-0005-0000-0000-000048000000}"/>
    <cellStyle name="20% - Accent6 2 2 3 2 10" xfId="48539" xr:uid="{29BC4894-2066-4912-A606-371B648EEA79}"/>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2 4" xfId="59658" xr:uid="{31ECDBF2-7522-444D-9576-235041A4350A}"/>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2 7" xfId="53675" xr:uid="{60CECEA4-0608-4EA5-AFD5-CBF84D71311E}"/>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3 4" xfId="56688" xr:uid="{E8AD8BD2-0C6A-4CA0-BCC2-3F86610BFD76}"/>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2 8" xfId="50705" xr:uid="{BEA82698-F892-4BCF-A9F9-0AD5B08ED63E}"/>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2 4" xfId="58214" xr:uid="{4098B0AE-AB96-4D29-84D8-DAB5A8F1E780}"/>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3 7" xfId="52231" xr:uid="{BEA88D64-1828-41AB-B298-C5DCDF3C0078}"/>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4 4" xfId="55244" xr:uid="{9AA1CFCB-0740-4BDB-92CB-D005565DA017}"/>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2 9" xfId="49261" xr:uid="{5F7B4127-BFD5-4277-B465-D81A73D6F613}"/>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2 4" xfId="58936" xr:uid="{E56DBB9E-72BC-443D-8B67-4A7228101303}"/>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2 7" xfId="52953" xr:uid="{8A2E6CDD-D539-434C-B929-CC3136D9BAE5}"/>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3 4" xfId="55966" xr:uid="{BBF2C89C-4B2D-46FE-95FC-FB5419531306}"/>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3 8" xfId="49983" xr:uid="{1BCAAEAA-9B09-4431-A633-CA6213F8C16F}"/>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2 4" xfId="57492" xr:uid="{B2765FEC-52FA-4848-B085-9041BB58FB82}"/>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4 7" xfId="51509" xr:uid="{B37271C5-13BC-495A-9B91-19B7A71DB189}"/>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5 4" xfId="54522" xr:uid="{BED7EB14-34F2-406A-BE7A-A2FF49CDE53C}"/>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2 4" xfId="59310" xr:uid="{329862A0-D820-4E10-BBD5-E42AE2BCD48B}"/>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2 7" xfId="53327" xr:uid="{0B56F9AB-3FC7-401F-9893-AD15B705F17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3 4" xfId="56340" xr:uid="{BEA620AE-A7D2-4473-AC58-6DD6BF0B992B}"/>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2 8" xfId="50357" xr:uid="{0DEA2CD0-4FEB-4889-A668-B1973CC7D076}"/>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2 4" xfId="57866" xr:uid="{346729D9-DBA9-4170-A4D1-1A3C05CD7928}"/>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3 7" xfId="51883" xr:uid="{43D4AAFA-31D3-488F-9CCF-3ED2324C2B88}"/>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4 4" xfId="54896" xr:uid="{5A028A08-A081-46AB-B3D3-85B5FD97846A}"/>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3 9" xfId="48913" xr:uid="{888AC021-4AB9-4F22-8659-493C9D348025}"/>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2 4" xfId="58588" xr:uid="{9380DC5F-1D27-4A27-9525-FA84218C6F23}"/>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2 7" xfId="52605" xr:uid="{8A8CFBDA-DC44-40A7-85EE-40AA0475B69A}"/>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3 4" xfId="55618" xr:uid="{105F44D8-9A6E-4104-8C76-2D3057313D5A}"/>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4 8" xfId="49635" xr:uid="{B52D8D96-264C-40AF-8408-C60616A0E0D4}"/>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2 4" xfId="57144" xr:uid="{F27D838F-D2C9-46C7-8662-0049628D26F3}"/>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5 7" xfId="51161" xr:uid="{E49C0033-4A90-4684-85AF-28855536AD46}"/>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6 4" xfId="54174" xr:uid="{AE19F49F-FFB6-40D7-90BA-070E1AF71746}"/>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10" xfId="48307" xr:uid="{81416A47-BDAD-4251-994E-88B6F466428E}"/>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2 4" xfId="59426" xr:uid="{982FDFC8-3996-4B67-99D6-601C37730E38}"/>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2 7" xfId="53443" xr:uid="{09CCC375-761A-4A62-9829-326EC87174AF}"/>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3 4" xfId="56456" xr:uid="{67696536-D26E-4328-AC12-07C118543566}"/>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2 8" xfId="50473" xr:uid="{6E50AB70-CD73-4C4C-BA6B-E513BBA58C13}"/>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2 4" xfId="57982" xr:uid="{3B3E4EC6-1701-446D-BDB4-DC08908A82C5}"/>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3 7" xfId="51999" xr:uid="{AEC048BC-13A3-4B7B-B618-4038EE17106C}"/>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4 4" xfId="55012" xr:uid="{780FB20F-28FA-4DDE-8AE4-93D1163E677B}"/>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2 9" xfId="49029" xr:uid="{7F6E9582-80CE-498D-874E-C0AAEB27754C}"/>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2 4" xfId="58704" xr:uid="{500204C3-6292-4C19-B238-34D083996A43}"/>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2 7" xfId="52721" xr:uid="{E6FBA4F8-A363-4120-843C-B50E84475520}"/>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3 4" xfId="55734" xr:uid="{FFA18779-7238-4852-A249-BAE07605BEA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3 8" xfId="49751" xr:uid="{9E8A31A9-1A67-4257-990F-F361695821EF}"/>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2 4" xfId="57260" xr:uid="{E9A40D20-B63F-40C0-A957-84CF695F26EC}"/>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4 7" xfId="51277" xr:uid="{AB2AD7E5-02F5-46E9-B71E-53C5C2803308}"/>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5 4" xfId="54290" xr:uid="{CAE5A59F-5C4D-4C5D-8031-9512C42BC8C0}"/>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2 4" xfId="59078" xr:uid="{2ADABFD0-804A-4A38-BD2F-D865020447EC}"/>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2 7" xfId="53095" xr:uid="{F31DB42F-BB96-4806-A85B-823EE1E6976A}"/>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3 4" xfId="56108" xr:uid="{B88BE094-6FC2-4847-86AE-E26B690EC87E}"/>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2 8" xfId="50125" xr:uid="{AE812368-CE2A-45AF-8EBC-0CB5A662E3A3}"/>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2 4" xfId="57634" xr:uid="{9913731C-D5FB-4122-A676-CCCC2B1EF352}"/>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3 7" xfId="51651" xr:uid="{18AC5654-9371-4F36-A6CD-151B16FB3A7B}"/>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4 4" xfId="54664" xr:uid="{42988157-F91C-428F-B41F-8B490F11CE79}"/>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5 9" xfId="48681" xr:uid="{CEC5160D-C356-4129-B45B-714DC771D410}"/>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2 4" xfId="58356" xr:uid="{2EA98363-6B2D-43A1-933A-6D14994996D5}"/>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2 7" xfId="52373" xr:uid="{1AB62D01-BAA1-4F32-AD75-7652473BE1B6}"/>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3 4" xfId="55386" xr:uid="{3584A351-3AB1-4056-8978-8F16D75494B5}"/>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6 8" xfId="49403" xr:uid="{964E2C93-7B92-42BE-A0FB-11ED4C67B3AD}"/>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2 4" xfId="56912" xr:uid="{6AAAEAE0-F173-465A-8434-AF932E61A7BE}"/>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7 7" xfId="50929" xr:uid="{D415F8AF-02DB-4C48-9AFF-94A317FFDB3E}"/>
    <cellStyle name="20% - Accent6 2 2 8" xfId="12105" xr:uid="{5791B655-15ED-4617-900E-B9A72652B815}"/>
    <cellStyle name="20% - Accent6 2 2 8 2" xfId="30032" xr:uid="{DCF6CF97-92E1-4BE0-A5F7-B233FCEF9719}"/>
    <cellStyle name="20% - Accent6 2 2 8 3" xfId="41977" xr:uid="{0CE7F6B1-9671-4A66-9105-53D999A7340D}"/>
    <cellStyle name="20% - Accent6 2 2 8 4" xfId="53942" xr:uid="{AE983B59-2976-4D93-BF6E-CD3880401DDC}"/>
    <cellStyle name="20% - Accent6 2 2 9" xfId="18064" xr:uid="{D8283D41-74B0-452F-9256-196EF60592A2}"/>
    <cellStyle name="20% - Accent6 2 3" xfId="200" xr:uid="{00000000-0005-0000-0000-000048000000}"/>
    <cellStyle name="20% - Accent6 2 3 10" xfId="36052" xr:uid="{06059503-5943-49B7-BC9A-938A142F2734}"/>
    <cellStyle name="20% - Accent6 2 3 11" xfId="48017" xr:uid="{9E3AE361-91C9-4D14-9445-F61378ABDC92}"/>
    <cellStyle name="20% - Accent6 2 3 2" xfId="548" xr:uid="{00000000-0005-0000-0000-000048000000}"/>
    <cellStyle name="20% - Accent6 2 3 2 10" xfId="48365" xr:uid="{EFB746FC-40FD-4C00-9D3A-498A7D17B853}"/>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2 4" xfId="59484" xr:uid="{05A7FD54-167B-4DAE-83EF-B4778771001A}"/>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2 7" xfId="53501" xr:uid="{1FE2E8A6-CD1C-4282-B93F-78F3B826746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3 4" xfId="56514" xr:uid="{A45E4EA2-C532-402C-8CF4-B705E7BCE8AB}"/>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2 8" xfId="50531" xr:uid="{0B44B56D-8815-40B9-885A-24DE219A3714}"/>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2 4" xfId="58040" xr:uid="{8D8573CA-003A-4CC4-8DDF-10B5A009ED37}"/>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3 7" xfId="52057" xr:uid="{7C3EEA41-516D-47B8-9632-3FBD20102158}"/>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4 4" xfId="55070" xr:uid="{01B8D9EA-FC87-42AF-97E5-E346B09E18AF}"/>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2 9" xfId="49087" xr:uid="{98F70414-5331-4BF6-A4CB-C831D1C522FC}"/>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2 4" xfId="58762" xr:uid="{C5A4DED8-77F6-4FB4-8622-B4F7B8BDBFF0}"/>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2 7" xfId="52779" xr:uid="{FEA119D9-3AF4-4CF6-8261-02454B418D42}"/>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3 4" xfId="55792" xr:uid="{FA8BAA28-FCE3-4646-9F1C-1C5E6564BB0C}"/>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3 8" xfId="49809" xr:uid="{5A9A255C-387E-4D5B-A9D9-CF26FA117480}"/>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2 4" xfId="57318" xr:uid="{75F11005-8519-404D-B2E3-A86CB30462E1}"/>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4 7" xfId="51335" xr:uid="{65B843FD-F87A-432F-BBD6-1DA5188CD70A}"/>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5 4" xfId="54348" xr:uid="{F1DCF736-AF4D-4CA1-9B9E-9107E9300898}"/>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2 4" xfId="59136" xr:uid="{32EF2CB9-DA12-4435-B8FB-96FD0FB3D8B8}"/>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2 7" xfId="53153" xr:uid="{CE377219-CBA3-425E-8DB0-4E378982731D}"/>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3 4" xfId="56166" xr:uid="{7FAAA5DE-13CB-4B67-A55A-83103C85A65B}"/>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2 8" xfId="50183" xr:uid="{7A084E83-91F6-4AC6-B16A-FF95C0223C00}"/>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2 4" xfId="57692" xr:uid="{B207FAE2-8993-476E-B028-90C815E76470}"/>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3 7" xfId="51709" xr:uid="{F4956AA2-265C-47C2-8191-0D5B06EDB23B}"/>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4 4" xfId="54722" xr:uid="{A6B4AAAC-F10E-4C94-BDFD-89A4F8388FFA}"/>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3 9" xfId="48739" xr:uid="{A7A79751-9F37-49DE-A0BF-ABB08145F28D}"/>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2 4" xfId="58414" xr:uid="{0EFC8612-8EE1-4EDE-8648-81B393A578AF}"/>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2 7" xfId="52431" xr:uid="{BF0CB85D-D6B4-4BD1-B3C2-6E1D236964E9}"/>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3 4" xfId="55444" xr:uid="{4160398A-5C81-477A-93D2-45E9065F0D9B}"/>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4 8" xfId="49461" xr:uid="{02861DAF-4899-4C3F-A292-7E571CF2349D}"/>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2 4" xfId="56970" xr:uid="{6F453693-F4F7-48FB-BB1E-112734907FBF}"/>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5 7" xfId="50987" xr:uid="{0A92FD44-1EFF-4441-B52C-526730923A9C}"/>
    <cellStyle name="20% - Accent6 2 3 6" xfId="12163" xr:uid="{8072AC26-09EA-4329-9E11-1EC5492634CF}"/>
    <cellStyle name="20% - Accent6 2 3 6 2" xfId="30090" xr:uid="{17B7BC43-18BB-4AC6-AE41-432B4C25BA34}"/>
    <cellStyle name="20% - Accent6 2 3 6 3" xfId="42035" xr:uid="{43A99F85-DC2F-4B71-A15B-1DB2954F3EE1}"/>
    <cellStyle name="20% - Accent6 2 3 6 4" xfId="54000" xr:uid="{DA1FECD2-96FA-456A-AB80-84D1D6FB26FE}"/>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11" xfId="48133" xr:uid="{2BCDAE2C-EB5B-47C8-A8F8-1E19F0277470}"/>
    <cellStyle name="20% - Accent6 2 4 2" xfId="664" xr:uid="{00000000-0005-0000-0000-000048000000}"/>
    <cellStyle name="20% - Accent6 2 4 2 10" xfId="48481" xr:uid="{634ED13A-2915-490A-9EF0-35317D9CE819}"/>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2 4" xfId="59600" xr:uid="{200650D7-5D86-43D5-AC22-7663B6094176}"/>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2 7" xfId="53617" xr:uid="{73037A91-B402-4CEF-A049-3E714E6423DC}"/>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3 4" xfId="56630" xr:uid="{CD5B5619-5802-4540-A14E-9FA7A817E4E1}"/>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2 8" xfId="50647" xr:uid="{8F120455-317F-4D36-81B1-4C994A010C9C}"/>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2 4" xfId="58156" xr:uid="{F757C1E8-11E6-49E9-A235-CB17B778B3AC}"/>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3 7" xfId="52173" xr:uid="{A57F4DE8-F366-4777-B586-C6DD672A7E8B}"/>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4 4" xfId="55186" xr:uid="{E4960E4E-8F6A-485B-8F05-057C4B9E350E}"/>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2 9" xfId="49203" xr:uid="{5307EDC6-813A-488C-B901-7ED3E30B8C44}"/>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2 4" xfId="58878" xr:uid="{C5696414-17CF-47F2-94F0-024796430AA9}"/>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2 7" xfId="52895" xr:uid="{9284BDE1-4E3F-4C5F-824E-DF752505D747}"/>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3 4" xfId="55908" xr:uid="{1B12C773-90D1-468B-962A-7461AC3C8674}"/>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3 8" xfId="49925" xr:uid="{AAE72975-8B49-400D-99EB-2ADBD09277DC}"/>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2 4" xfId="57434" xr:uid="{91879BE1-964A-404C-9CCF-5186B2EF1327}"/>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4 7" xfId="51451" xr:uid="{9CC13E07-FC17-4493-8BF5-73843166E450}"/>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5 4" xfId="54464" xr:uid="{16A738C3-71C8-4F8D-90BF-C8B3228DC3C8}"/>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2 4" xfId="59252" xr:uid="{25A2D7BC-4A19-4492-B354-146E0C56AE63}"/>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2 7" xfId="53269" xr:uid="{A81DE425-887E-4B6E-B080-10A7C2795C0D}"/>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3 4" xfId="56282" xr:uid="{541BDF39-A6A0-47C5-B176-C8F196BB3A4A}"/>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2 8" xfId="50299" xr:uid="{0B0DD302-5DFA-48A7-BC13-55AE2A48D0B1}"/>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2 4" xfId="57808" xr:uid="{C47B5457-EDD5-493F-9AC2-0550C873F824}"/>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3 7" xfId="51825" xr:uid="{E1D05C42-AAD1-4925-A783-9E61A6172D28}"/>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4 4" xfId="54838" xr:uid="{07781FB7-786C-4F94-BC25-FBD865287D3B}"/>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3 9" xfId="48855" xr:uid="{01DC3318-4942-45C9-A2E1-4D478B6B1433}"/>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2 4" xfId="58530" xr:uid="{754360D7-42C3-42A8-8185-6D05772A96B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2 7" xfId="52547" xr:uid="{4A525D22-0C74-4A4B-B962-27E4B97CC19B}"/>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3 4" xfId="55560" xr:uid="{514FB399-FA7F-405D-9EEC-50DF15B085C5}"/>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4 8" xfId="49577" xr:uid="{99CD0D39-299D-499B-A9B4-362AD358A1DC}"/>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2 4" xfId="57086" xr:uid="{EB39CC56-075D-4A50-AAFD-B4B48182581F}"/>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5 7" xfId="51103" xr:uid="{C62F1639-A6BE-4EDB-90C8-52FD7E841A96}"/>
    <cellStyle name="20% - Accent6 2 4 6" xfId="12279" xr:uid="{E149F195-F1B7-4E76-9A79-E90939829350}"/>
    <cellStyle name="20% - Accent6 2 4 6 2" xfId="30206" xr:uid="{6CBF67EE-9943-47FC-9659-864A2979A858}"/>
    <cellStyle name="20% - Accent6 2 4 6 3" xfId="42151" xr:uid="{7BF5EFEC-12F6-4D1F-BE65-A714E510EB47}"/>
    <cellStyle name="20% - Accent6 2 4 6 4" xfId="54116" xr:uid="{DE0566FF-B331-4DA9-A965-7FF34350EFE3}"/>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10" xfId="48249" xr:uid="{4201DD3E-3F90-4060-BDEE-FDA3DB3FFCBD}"/>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2 4" xfId="59368" xr:uid="{31C5255B-3713-436B-BCAA-D869B503BC90}"/>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2 7" xfId="53385" xr:uid="{ADA7131D-3563-4B42-B648-95D380AEECC7}"/>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3 4" xfId="56398" xr:uid="{E176DD16-31D7-4FC7-9C6C-76F784087D32}"/>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2 8" xfId="50415" xr:uid="{1F519B49-BD4B-4D26-9D59-B4F855B48FE5}"/>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2 4" xfId="57924" xr:uid="{3FBBAD4D-EDE2-4CE8-8257-F8E54C7B8920}"/>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3 7" xfId="51941" xr:uid="{D5F027F7-79A8-4FBD-A9B0-B68D4D8EEB53}"/>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4 4" xfId="54954" xr:uid="{F3B249E7-5CFF-48C3-9C63-ACE651A7D4FC}"/>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2 9" xfId="48971" xr:uid="{7833E8B1-9AC6-4ED6-9168-52F15CAD867A}"/>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2 4" xfId="58646" xr:uid="{F0DA658E-A1E5-47D3-8762-036894FD5743}"/>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2 7" xfId="52663" xr:uid="{9B368EFC-4F7A-4220-9EFE-EB3C3D641307}"/>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3 4" xfId="55676" xr:uid="{0CD51457-C6F0-42A3-83F5-F1F28AFC8252}"/>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3 8" xfId="49693" xr:uid="{F9DD6274-2912-4139-A616-9BD0FDDF1150}"/>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2 4" xfId="57202" xr:uid="{A497C4AD-3327-4B9D-BC86-3DCC4C79B84A}"/>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4 7" xfId="51219" xr:uid="{7C4B2757-B29D-449A-9D9C-6E2C407394CC}"/>
    <cellStyle name="20% - Accent6 2 5 5" xfId="12395" xr:uid="{23EB41CE-83AE-4018-A715-83ABA8DBFD84}"/>
    <cellStyle name="20% - Accent6 2 5 5 2" xfId="30322" xr:uid="{8E8DC652-1429-4DD9-A0FD-A5F8C121D87D}"/>
    <cellStyle name="20% - Accent6 2 5 5 3" xfId="42267" xr:uid="{99539AEE-0417-44A4-9B39-28B270309983}"/>
    <cellStyle name="20% - Accent6 2 5 5 4" xfId="54232" xr:uid="{72DF4179-EBCE-43EC-8AB5-A683639AF80B}"/>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2 4" xfId="59020" xr:uid="{6D8B249D-6F53-44E5-BA52-52127FC04C16}"/>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2 7" xfId="53037" xr:uid="{19D786CB-3228-4A2E-A094-1E36853FA43E}"/>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3 4" xfId="56050" xr:uid="{BF1B3CCD-603D-4B9C-A43F-DEF7BC35A110}"/>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2 8" xfId="50067" xr:uid="{DDAF424A-C4E9-4564-98B1-7E98EB170E25}"/>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2 4" xfId="57576" xr:uid="{422A1C3D-3928-4FAD-A51D-71A79403B1D8}"/>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3 7" xfId="51593" xr:uid="{6012EA22-56CF-4F80-8CE3-097160CCD3BD}"/>
    <cellStyle name="20% - Accent6 2 6 4" xfId="12769" xr:uid="{60CA9E19-45C2-4F9F-9AC7-5358D9C37379}"/>
    <cellStyle name="20% - Accent6 2 6 4 2" xfId="30696" xr:uid="{C91466DD-0D09-4037-A540-5C0F4F222F70}"/>
    <cellStyle name="20% - Accent6 2 6 4 3" xfId="42641" xr:uid="{72A21BEE-2132-43BA-9387-31CF26A9CFB0}"/>
    <cellStyle name="20% - Accent6 2 6 4 4" xfId="54606" xr:uid="{2FDFA700-6AD5-4B43-B9F6-F66412AECF9F}"/>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6 9" xfId="48623" xr:uid="{4C1A97BB-3F9B-449E-91CA-B10FA3819268}"/>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2 4" xfId="58298" xr:uid="{DD9808CF-0094-4C57-998F-EB2BE5C3D1F6}"/>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2 7" xfId="52315" xr:uid="{C40B5941-17A1-402F-887A-C5A8D293AAC5}"/>
    <cellStyle name="20% - Accent6 2 7 3" xfId="13491" xr:uid="{F1753E8F-8934-48DF-8FF9-D23DD67A9A9F}"/>
    <cellStyle name="20% - Accent6 2 7 3 2" xfId="31418" xr:uid="{C0B09B69-13FC-4A19-9A8F-E13A982A14E1}"/>
    <cellStyle name="20% - Accent6 2 7 3 3" xfId="43363" xr:uid="{64EC2FA4-112B-49D1-98F1-2DF1EADF83E2}"/>
    <cellStyle name="20% - Accent6 2 7 3 4" xfId="55328" xr:uid="{B545959B-A509-4C1F-93FC-3C49CD70F88C}"/>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7 8" xfId="49345" xr:uid="{FBA6BBD5-92F6-4721-A491-EA33EB1A385D}"/>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2 4" xfId="56854" xr:uid="{D2D5848B-8DAD-4C34-8821-44BA8CB247D4}"/>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8 7" xfId="50871" xr:uid="{C82C91A9-2A9F-44BD-A073-1BFF8DD7E899}"/>
    <cellStyle name="20% - Accent6 2 9" xfId="12047" xr:uid="{7FCDC34A-4D39-47F1-835E-EC59CFAF23C8}"/>
    <cellStyle name="20% - Accent6 2 9 2" xfId="29974" xr:uid="{3D07BBAB-E3B6-42F2-BB81-3D00FA9BC5F9}"/>
    <cellStyle name="20% - Accent6 2 9 3" xfId="41919" xr:uid="{E19455BB-A238-46E2-B4D6-82635FA81326}"/>
    <cellStyle name="20% - Accent6 2 9 4" xfId="53884" xr:uid="{F350F4B0-B696-479B-AF76-90F9F03666B2}"/>
    <cellStyle name="20% - Accent6 20" xfId="23951" xr:uid="{6A753E41-78C0-4E5E-8181-07C134897C38}"/>
    <cellStyle name="20% - Accent6 21" xfId="35899" xr:uid="{17A7461D-2E43-41EB-ABC8-BAEE0994E055}"/>
    <cellStyle name="20% - Accent6 22" xfId="47843" xr:uid="{98F60396-89B6-42D5-AF3C-7FBA07FB9C6F}"/>
    <cellStyle name="20% - Accent6 23" xfId="47864" xr:uid="{225E665C-BBFD-4E3B-A1FC-7A94F3559817}"/>
    <cellStyle name="20% - Accent6 24" xfId="59809" xr:uid="{6CA225CA-FCB2-4AAF-97DD-ED8F749F7E79}"/>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13" xfId="47928" xr:uid="{441B1DDC-B571-480E-BBF7-2A101C858B35}"/>
    <cellStyle name="20% - Accent6 3 2" xfId="227" xr:uid="{00000000-0005-0000-0000-000068000000}"/>
    <cellStyle name="20% - Accent6 3 2 10" xfId="36079" xr:uid="{91395F43-7663-42FC-A576-07780A1BEAF3}"/>
    <cellStyle name="20% - Accent6 3 2 11" xfId="48044" xr:uid="{35E5E322-E737-4C2D-94B3-A2845DE7F087}"/>
    <cellStyle name="20% - Accent6 3 2 2" xfId="575" xr:uid="{00000000-0005-0000-0000-000068000000}"/>
    <cellStyle name="20% - Accent6 3 2 2 10" xfId="48392" xr:uid="{D9CF439A-EB57-40D1-9699-EC9EC76CC697}"/>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2 4" xfId="59511" xr:uid="{32BFFECF-55BE-44F1-AB4A-58EB773562CB}"/>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2 7" xfId="53528" xr:uid="{C2BA9A0B-FE07-4C51-B255-8B30BE969EC2}"/>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3 4" xfId="56541" xr:uid="{30571478-32D9-49E6-BF3D-DC14F7BE5E12}"/>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2 8" xfId="50558" xr:uid="{599FE180-1783-48EA-BD70-674006682282}"/>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2 4" xfId="58067" xr:uid="{E71D58E5-7623-42BB-B81C-C9593DCE524C}"/>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3 7" xfId="52084" xr:uid="{DFA4D0F2-C702-4338-AFEC-FEFC50CF3B39}"/>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4 4" xfId="55097" xr:uid="{EA740162-5F29-492B-B799-CDFC237E3834}"/>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2 9" xfId="49114" xr:uid="{FB31EE4F-B4FD-4295-B744-44E8728D770A}"/>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2 4" xfId="58789" xr:uid="{FD7CE473-29BA-4496-B84F-D9400F9E7041}"/>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2 7" xfId="52806" xr:uid="{E7DB5A3C-CA4F-4D8C-B8A1-3AE00D554122}"/>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3 4" xfId="55819" xr:uid="{70C7A0F0-658F-48EB-BBE8-C3BBEE022FD1}"/>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3 8" xfId="49836" xr:uid="{40B77DD2-B3EB-4A94-BA82-96027A9CECB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2 4" xfId="57345" xr:uid="{26D74BED-461A-4F43-BDA3-B4F1CAAEF47D}"/>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4 7" xfId="51362" xr:uid="{C97D3EBD-5537-4A37-9CBF-9C82EEA6C966}"/>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5 4" xfId="54375" xr:uid="{C55C481E-77CC-4431-81DE-DF1EADBE8683}"/>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2 4" xfId="59163" xr:uid="{EE870155-E080-4EAA-9677-55CC9FCB47B3}"/>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2 7" xfId="53180" xr:uid="{F0B12CA3-E5E5-4A16-9839-DAB0CB1AE313}"/>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3 4" xfId="56193" xr:uid="{DB3808F0-E451-4D68-8C04-50FFE7540FE6}"/>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2 8" xfId="50210" xr:uid="{F57F6A42-74BF-421B-825F-CA48CF59D95B}"/>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2 4" xfId="57719" xr:uid="{551C996B-A59F-4BE7-B82B-B0EBA8A67FF6}"/>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3 7" xfId="51736" xr:uid="{5AA4A82F-93A1-4884-8508-3AB106F2CB03}"/>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4 4" xfId="54749" xr:uid="{3B43DD8A-4AD8-4E15-B586-698D764A0DBC}"/>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3 9" xfId="48766" xr:uid="{290DB47F-DDEB-4B5D-9AAC-F790784AF9EB}"/>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2 4" xfId="58441" xr:uid="{EACB47DC-F30D-4A3A-8BD3-6EFC738F12F0}"/>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2 7" xfId="52458" xr:uid="{489ED504-B163-4721-AEA5-C1DB50BF7B7B}"/>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3 4" xfId="55471" xr:uid="{FAEBF8B9-1795-46B8-A7BF-47EC22BD1F80}"/>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4 8" xfId="49488" xr:uid="{FC7996B9-6D99-4424-9DF1-99A3D088BD64}"/>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2 4" xfId="56997" xr:uid="{D2748C46-BDB3-4626-9E4C-B44EA0C85B6B}"/>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5 7" xfId="51014" xr:uid="{D6784008-183C-48E2-9152-559A3DBD3D55}"/>
    <cellStyle name="20% - Accent6 3 2 6" xfId="12190" xr:uid="{FD029FFE-6852-4A03-A5FD-B4A7066819AB}"/>
    <cellStyle name="20% - Accent6 3 2 6 2" xfId="30117" xr:uid="{F58A80B2-6537-4671-A711-AC846840343D}"/>
    <cellStyle name="20% - Accent6 3 2 6 3" xfId="42062" xr:uid="{C4B09E46-068A-4BAD-AD2B-C67F77743796}"/>
    <cellStyle name="20% - Accent6 3 2 6 4" xfId="54027" xr:uid="{0D3C0C95-7FB2-4800-AD1F-DF24D8251A3C}"/>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11" xfId="48160" xr:uid="{267C9CB2-EB9C-4717-B5B7-75D012F34299}"/>
    <cellStyle name="20% - Accent6 3 3 2" xfId="691" xr:uid="{00000000-0005-0000-0000-000068000000}"/>
    <cellStyle name="20% - Accent6 3 3 2 10" xfId="48508" xr:uid="{875EF028-A363-4DB1-816B-00D0EF6C9C79}"/>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2 4" xfId="59627" xr:uid="{D17AA3FC-ADAD-4538-84C9-405510531A95}"/>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2 7" xfId="53644" xr:uid="{34684219-6146-48BC-9D07-FBA16EFD4740}"/>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3 4" xfId="56657" xr:uid="{6267B1BC-0605-4B69-8B2C-2757BD709DDB}"/>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2 8" xfId="50674" xr:uid="{256A46F8-67CF-440D-8C03-202D8FDB3E43}"/>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2 4" xfId="58183" xr:uid="{30AA81A8-9694-4C28-9B17-A9C0D1BA0801}"/>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3 7" xfId="52200" xr:uid="{37B9B711-AEF8-4D32-AE1B-74EA200633C5}"/>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4 4" xfId="55213" xr:uid="{9DC8EF03-72CC-47B5-9CAE-360763C65311}"/>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2 9" xfId="49230" xr:uid="{3B2BB661-02D5-4F94-A54E-8496475B38C3}"/>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2 4" xfId="58905" xr:uid="{67369C53-AAA4-4426-959A-9825006D48CE}"/>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2 7" xfId="52922" xr:uid="{EC36A79A-5083-401E-811B-776D00D7CEAA}"/>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3 4" xfId="55935" xr:uid="{5DD1F38B-5FB3-4FF5-A54C-99876FFAD9C9}"/>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3 8" xfId="49952" xr:uid="{BBDBDA0B-485E-4BAE-BB57-B09ACAC3D9A7}"/>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2 4" xfId="57461" xr:uid="{63B5C298-2BAA-4B55-AA2C-C2A3F39290FD}"/>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4 7" xfId="51478" xr:uid="{EE19ED17-DA30-46AA-81CE-3169C5956B78}"/>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5 4" xfId="54491" xr:uid="{B12F7525-D933-4697-A0DE-141F2D9A762E}"/>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2 4" xfId="59279" xr:uid="{1D9F15E4-4060-46F0-A742-094F987015D1}"/>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2 7" xfId="53296" xr:uid="{C1FDD278-BFE3-4E9C-9044-C6EA36A60E4B}"/>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3 4" xfId="56309" xr:uid="{63FD4C80-9412-44A5-98D8-B7D382411CD2}"/>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2 8" xfId="50326" xr:uid="{B8319DAC-B878-489C-A05A-6DDF926A735A}"/>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2 4" xfId="57835" xr:uid="{A31980E3-872F-48D9-8810-C9C86D07F981}"/>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3 7" xfId="51852" xr:uid="{276487EC-27BC-4F40-B228-75EE41AE240C}"/>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4 4" xfId="54865" xr:uid="{8E39BA9A-9FEF-4A25-BA72-1228F7CBAB4D}"/>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3 9" xfId="48882" xr:uid="{773FF650-35AE-4DEC-8578-C3B94772FABA}"/>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2 4" xfId="58557" xr:uid="{B4D5850B-0602-4083-9BAA-4EA348BAF713}"/>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2 7" xfId="52574" xr:uid="{A0966252-6724-476D-890D-2FBE2994C6B5}"/>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3 4" xfId="55587" xr:uid="{30B89FA3-630A-4168-9C4E-C5550A2C9644}"/>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4 8" xfId="49604" xr:uid="{E71F8BA4-4F66-4CB1-A8E5-8F1800144665}"/>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2 4" xfId="57113" xr:uid="{EDA1D25B-D0EC-4989-8499-062BAD565D74}"/>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5 7" xfId="51130" xr:uid="{28187D35-04D5-4149-B1F7-E293D4F3856A}"/>
    <cellStyle name="20% - Accent6 3 3 6" xfId="12306" xr:uid="{3D63929C-BD34-4C7B-AD33-F990F84E998C}"/>
    <cellStyle name="20% - Accent6 3 3 6 2" xfId="30233" xr:uid="{22AFC222-BD2B-4377-9F47-55A00288D0E3}"/>
    <cellStyle name="20% - Accent6 3 3 6 3" xfId="42178" xr:uid="{1A317184-3F45-4222-8758-420D9085BDF8}"/>
    <cellStyle name="20% - Accent6 3 3 6 4" xfId="54143" xr:uid="{040ECC77-EBB0-4F3F-85AA-179C4BE262D4}"/>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10" xfId="48276" xr:uid="{574DBDB7-A7B7-4EF5-B28A-0855FCBB4527}"/>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2 4" xfId="59395" xr:uid="{8A078EFE-8791-4AB5-8E93-131F4068A38C}"/>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2 7" xfId="53412" xr:uid="{6C5608CA-6CA3-4090-A9BA-B77EA53AA0AD}"/>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3 4" xfId="56425" xr:uid="{F8C790DB-4002-438C-9146-7BAF4342AEDE}"/>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2 8" xfId="50442" xr:uid="{FC716C83-859E-4DF5-B655-F29BBC0CC7CF}"/>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2 4" xfId="57951" xr:uid="{B9BA14BD-ACF5-4C82-881E-15FB07FABD21}"/>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3 7" xfId="51968" xr:uid="{48BDA9EB-6611-4370-915F-060CDF3D8B07}"/>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4 4" xfId="54981" xr:uid="{CCFE79C9-B9F4-4139-A11A-8906ED170B9E}"/>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2 9" xfId="48998" xr:uid="{496091CB-7C91-45C4-8A4A-09A45BD00C8A}"/>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2 4" xfId="58673" xr:uid="{69EC1015-C3FF-4386-B06A-8A06536BE2E4}"/>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2 7" xfId="52690" xr:uid="{F481CBF0-B239-4BBC-B3CA-8C21D4EF16EB}"/>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3 4" xfId="55703" xr:uid="{12CBD107-512A-44B2-B420-F034CDEE23D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3 8" xfId="49720" xr:uid="{69E58553-817C-4970-87C3-C231DBA910D7}"/>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2 4" xfId="57229" xr:uid="{C49806BF-973E-4FE0-AAB2-D0E2388B5D61}"/>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4 7" xfId="51246" xr:uid="{7765D666-8B71-4F5F-BD1F-E0431EC9C753}"/>
    <cellStyle name="20% - Accent6 3 4 5" xfId="12422" xr:uid="{EB7B5D35-8B89-47F6-BD98-EBB4A7BF0665}"/>
    <cellStyle name="20% - Accent6 3 4 5 2" xfId="30349" xr:uid="{EFACFC32-733C-4882-A26E-462B1A1D0FD8}"/>
    <cellStyle name="20% - Accent6 3 4 5 3" xfId="42294" xr:uid="{02160ED1-1660-402C-BEF0-64BF7B52C7B8}"/>
    <cellStyle name="20% - Accent6 3 4 5 4" xfId="54259" xr:uid="{B95BC6B8-2DB0-4B1C-8F2B-FA0AAE041666}"/>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2 4" xfId="59047" xr:uid="{25DABE16-F304-4244-A4DF-8CA1798508C3}"/>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2 7" xfId="53064" xr:uid="{EB02E59C-911F-41C9-BDAD-57818BE0EEC1}"/>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3 4" xfId="56077" xr:uid="{F3E1A559-7475-4621-811B-25B8DC272B29}"/>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2 8" xfId="50094" xr:uid="{D85CE2A8-1B13-4E20-9568-820D744FD0A2}"/>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2 4" xfId="57603" xr:uid="{ECFB9F73-2203-4B38-867F-309CB2388FB6}"/>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3 7" xfId="51620" xr:uid="{4947A1E3-B9D8-49AC-BED2-61A548E8B3B8}"/>
    <cellStyle name="20% - Accent6 3 5 4" xfId="12796" xr:uid="{5832B2A5-7788-44E1-8DF5-232AFE028A6B}"/>
    <cellStyle name="20% - Accent6 3 5 4 2" xfId="30723" xr:uid="{F47FB89A-860B-4F15-914A-8F34BF437899}"/>
    <cellStyle name="20% - Accent6 3 5 4 3" xfId="42668" xr:uid="{5F54699E-65CB-4505-8C42-39D1A01F5E4C}"/>
    <cellStyle name="20% - Accent6 3 5 4 4" xfId="54633" xr:uid="{01C52518-5A3C-44A1-AE15-B99DAC873C09}"/>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5 9" xfId="48650" xr:uid="{95AFBB7E-2905-40C6-8C49-2AE94D6761B1}"/>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2 4" xfId="58325" xr:uid="{6BE9CC5B-D084-4ED7-A48E-9CE86D03F085}"/>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2 7" xfId="52342" xr:uid="{36FB2D16-0E16-4A1A-A43A-8E7A8214036E}"/>
    <cellStyle name="20% - Accent6 3 6 3" xfId="13518" xr:uid="{ED4F4573-1FC6-4264-887F-0FA0A4AB67DB}"/>
    <cellStyle name="20% - Accent6 3 6 3 2" xfId="31445" xr:uid="{D0D12F94-84D6-4006-B85D-2EB0ABFF956A}"/>
    <cellStyle name="20% - Accent6 3 6 3 3" xfId="43390" xr:uid="{3BE4E59A-6520-4988-819B-AF454C64C465}"/>
    <cellStyle name="20% - Accent6 3 6 3 4" xfId="55355" xr:uid="{CA971EB3-7824-45E8-9583-5AEAD21CCEC8}"/>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6 8" xfId="49372" xr:uid="{F0B6EE52-3865-40EF-A687-9C86C5512B39}"/>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2 4" xfId="56881" xr:uid="{B06C91AA-A0E5-46DE-9F14-30A03BF2CDBF}"/>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7 7" xfId="50898" xr:uid="{E389561D-106D-4685-A2E3-C260F4622E6B}"/>
    <cellStyle name="20% - Accent6 3 8" xfId="12074" xr:uid="{3705173D-35D5-4B92-9831-4624D0768871}"/>
    <cellStyle name="20% - Accent6 3 8 2" xfId="30001" xr:uid="{53149D6B-26E8-4862-8F03-FA5DA9F6B67D}"/>
    <cellStyle name="20% - Accent6 3 8 3" xfId="41946" xr:uid="{BBAB2CE4-800C-41B6-9273-511020577708}"/>
    <cellStyle name="20% - Accent6 3 8 4" xfId="53911" xr:uid="{73CD897E-7031-4889-BBF9-FAC3F7657C19}"/>
    <cellStyle name="20% - Accent6 3 9" xfId="18033" xr:uid="{E878F77E-5EFD-4FC0-9C88-C6C33A5411B8}"/>
    <cellStyle name="20% - Accent6 4" xfId="169" xr:uid="{00000000-0005-0000-0000-0000AC000000}"/>
    <cellStyle name="20% - Accent6 4 10" xfId="36021" xr:uid="{9D59F59E-613D-4773-880D-8C2F6D937BE2}"/>
    <cellStyle name="20% - Accent6 4 11" xfId="47986" xr:uid="{A2C496E0-6D02-4B04-A0FE-139B27F7473F}"/>
    <cellStyle name="20% - Accent6 4 2" xfId="517" xr:uid="{00000000-0005-0000-0000-0000AC000000}"/>
    <cellStyle name="20% - Accent6 4 2 10" xfId="48334" xr:uid="{C526B0A0-5389-44B4-8947-A7103DD4D824}"/>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2 4" xfId="59453" xr:uid="{18F52D59-8977-4CC8-A2E9-96D7E135794D}"/>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2 7" xfId="53470" xr:uid="{8CF297AE-0AC4-4FDD-955F-2F9439AD4E95}"/>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3 4" xfId="56483" xr:uid="{A338FEE7-D779-4F7A-BCA7-AED40963777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2 8" xfId="50500" xr:uid="{20962295-4329-436E-A538-9F2C839F82A8}"/>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2 4" xfId="58009" xr:uid="{28292757-4FEB-4BB3-818F-3D714FDDBA33}"/>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3 7" xfId="52026" xr:uid="{AF28DF51-F01F-4EB7-A928-AAC66A6BE747}"/>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4 4" xfId="55039" xr:uid="{18681965-17A2-4408-9B28-E247A5855E44}"/>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2 9" xfId="49056" xr:uid="{F7241BAC-D119-437F-B861-C294837F4D4F}"/>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2 4" xfId="58731" xr:uid="{EC30DF38-5A08-4895-BF69-98C6401839EC}"/>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2 7" xfId="52748" xr:uid="{2B313CC8-0B41-4F9E-B6E9-2076C6646DB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3 4" xfId="55761" xr:uid="{6FBDC582-EB9C-43CF-89AF-60FB540AC048}"/>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3 8" xfId="49778" xr:uid="{5128EF8F-2C54-442A-BE4B-72FCAB2865F8}"/>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2 4" xfId="57287" xr:uid="{31AFC5B6-94E9-4B12-9320-30F2AA29EBB0}"/>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4 7" xfId="51304" xr:uid="{3090B6B9-3B3B-472B-99BF-C568F5520BF0}"/>
    <cellStyle name="20% - Accent6 4 2 5" xfId="12480" xr:uid="{D63E8497-F15B-4C1F-8202-A3F93DC3C74B}"/>
    <cellStyle name="20% - Accent6 4 2 5 2" xfId="30407" xr:uid="{47CFA4E1-9913-439E-9169-F4BC76694684}"/>
    <cellStyle name="20% - Accent6 4 2 5 3" xfId="42352" xr:uid="{F86BE273-8C83-40E7-B081-94137797B94B}"/>
    <cellStyle name="20% - Accent6 4 2 5 4" xfId="54317" xr:uid="{060C6F26-0AA9-4AED-A96D-29639C32593D}"/>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2 4" xfId="59105" xr:uid="{301B8C2C-31EF-41A9-9D5F-57E893410092}"/>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2 7" xfId="53122" xr:uid="{43C2BB5D-80E0-4304-B00B-F2403ACEB2D3}"/>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3 4" xfId="56135" xr:uid="{692E4F7C-53DA-4ED4-9DD4-DA9D3D9F0345}"/>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2 8" xfId="50152" xr:uid="{64FE718C-4C39-48F1-B3C0-88F4703C5752}"/>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2 4" xfId="57661" xr:uid="{DDDCAF6F-3BF7-4815-996C-3770B551DB45}"/>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3 7" xfId="51678" xr:uid="{044305BE-D04B-41CD-B5B8-2E77B9F96DB7}"/>
    <cellStyle name="20% - Accent6 4 3 4" xfId="12854" xr:uid="{2AB76738-D13C-48C2-871A-97BD98E10533}"/>
    <cellStyle name="20% - Accent6 4 3 4 2" xfId="30781" xr:uid="{38D0F6D1-116D-450D-920F-48F90CF7E555}"/>
    <cellStyle name="20% - Accent6 4 3 4 3" xfId="42726" xr:uid="{7409996D-E4ED-40D7-B04B-C59C41FFF9D8}"/>
    <cellStyle name="20% - Accent6 4 3 4 4" xfId="54691" xr:uid="{97E4F794-41FC-4EF7-8679-1F7971F87723}"/>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3 9" xfId="48708" xr:uid="{25BAC25B-EC47-4D3E-94AA-0D1EC7AB40DE}"/>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2 4" xfId="58383" xr:uid="{5AF5FF46-7017-4368-8250-082DEF529E72}"/>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2 7" xfId="52400" xr:uid="{CA17AFAE-49E4-419D-B8AC-BBEC12F367D5}"/>
    <cellStyle name="20% - Accent6 4 4 3" xfId="13576" xr:uid="{2209C4CF-39CF-490D-8AC4-70D352B1ECFE}"/>
    <cellStyle name="20% - Accent6 4 4 3 2" xfId="31503" xr:uid="{1034EC81-0FBB-4DDD-887D-887C23D29423}"/>
    <cellStyle name="20% - Accent6 4 4 3 3" xfId="43448" xr:uid="{DD17B5D5-59F3-45BE-8027-8E55FEFB6264}"/>
    <cellStyle name="20% - Accent6 4 4 3 4" xfId="55413" xr:uid="{94EF4476-92E2-41F3-A933-BB961A4D7967}"/>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4 8" xfId="49430" xr:uid="{0A719E1A-E55D-4AAF-8081-49E71220C761}"/>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2 4" xfId="56939" xr:uid="{5FD18C52-1C5C-484A-9168-F86632784BD9}"/>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5 7" xfId="50956" xr:uid="{3E593E59-DCA6-451E-ADFC-4AC0AA2B01BE}"/>
    <cellStyle name="20% - Accent6 4 6" xfId="12132" xr:uid="{5D878451-4120-447C-962F-36894508340B}"/>
    <cellStyle name="20% - Accent6 4 6 2" xfId="30059" xr:uid="{C2C8E82E-C7A8-42A0-86B3-5171A9A222A7}"/>
    <cellStyle name="20% - Accent6 4 6 3" xfId="42004" xr:uid="{87412D55-29BD-4F2F-BAD5-97A0513EFE94}"/>
    <cellStyle name="20% - Accent6 4 6 4" xfId="53969" xr:uid="{F1F6AC91-054E-4036-AD24-EDA8C9FB4668}"/>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11" xfId="48102" xr:uid="{67AF44B7-6F01-41A4-A7DD-C7024A66EEF2}"/>
    <cellStyle name="20% - Accent6 5 2" xfId="633" xr:uid="{00000000-0005-0000-0000-000020010000}"/>
    <cellStyle name="20% - Accent6 5 2 10" xfId="48450" xr:uid="{74AF3294-A1D8-496A-AEE5-83C361ADB55C}"/>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2 4" xfId="59569" xr:uid="{7C4B646F-04F7-47A8-AFBA-410798F29530}"/>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2 7" xfId="53586" xr:uid="{BF53DA02-BA4D-4B13-9769-3DD74566E1A4}"/>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3 4" xfId="56599" xr:uid="{B7294894-0FD1-456A-ADFB-E84781347242}"/>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2 8" xfId="50616" xr:uid="{8080BDBB-11B8-4DB9-AA46-7798303D175E}"/>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2 4" xfId="58125" xr:uid="{C2333546-66D1-4EFD-8943-5F354C3DBE10}"/>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3 7" xfId="52142" xr:uid="{44DED6B3-D583-4942-A7C6-ED7F4739B927}"/>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4 4" xfId="55155" xr:uid="{D75ED41C-64E2-4C44-863B-E4B1C6AAF3D8}"/>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2 9" xfId="49172" xr:uid="{1BF55295-F97E-46F6-8CC6-C46BDC4C9C87}"/>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2 4" xfId="58847" xr:uid="{998A9599-9D47-41CB-B69A-9460CBE2364F}"/>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2 7" xfId="52864" xr:uid="{E9DE8661-F19D-4F94-AF09-2668A4EDD8D9}"/>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3 4" xfId="55877" xr:uid="{7D257488-1980-4E9C-B183-5C89229C341C}"/>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3 8" xfId="49894" xr:uid="{498BD597-6EE9-4E99-A249-1B51EFE162DD}"/>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2 4" xfId="57403" xr:uid="{644DBA10-4457-48C2-849C-A0AFF09A232D}"/>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4 7" xfId="51420" xr:uid="{9259BE65-1496-4ECF-904E-14997516B7E5}"/>
    <cellStyle name="20% - Accent6 5 2 5" xfId="12596" xr:uid="{3A3C818E-55EA-4C29-81E2-93ACA45B932B}"/>
    <cellStyle name="20% - Accent6 5 2 5 2" xfId="30523" xr:uid="{565A52C6-59C7-4DE0-99E7-A70FCB370E96}"/>
    <cellStyle name="20% - Accent6 5 2 5 3" xfId="42468" xr:uid="{80278FC4-31C5-4C75-98A2-975C67B1A458}"/>
    <cellStyle name="20% - Accent6 5 2 5 4" xfId="54433" xr:uid="{88987C7B-FF77-4782-A563-D59FA687D447}"/>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2 4" xfId="59221" xr:uid="{A7D693FE-DA60-47CE-9FAA-E983A7CEFC1B}"/>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2 7" xfId="53238" xr:uid="{F94191F6-B8C7-4FFB-96AD-FA406AF665C0}"/>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3 4" xfId="56251" xr:uid="{41E33903-A725-4967-B0D5-44AC206AEAC0}"/>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2 8" xfId="50268" xr:uid="{D9C725D5-60DB-40BE-8928-76668F16CAE5}"/>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2 4" xfId="57777" xr:uid="{3FDCB555-2D3D-4327-AA3F-C93105D79BE2}"/>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3 7" xfId="51794" xr:uid="{E07865FA-CBC3-42A1-9048-6E77B458A38F}"/>
    <cellStyle name="20% - Accent6 5 3 4" xfId="12970" xr:uid="{3281BBDF-D760-4B72-826E-F37CA816FD60}"/>
    <cellStyle name="20% - Accent6 5 3 4 2" xfId="30897" xr:uid="{007C5B2F-3FD3-4C60-83DB-CFC0CF337151}"/>
    <cellStyle name="20% - Accent6 5 3 4 3" xfId="42842" xr:uid="{20A6984B-AB02-4986-84FF-1D037215E4FA}"/>
    <cellStyle name="20% - Accent6 5 3 4 4" xfId="54807" xr:uid="{F7E05FF0-BE78-4C5C-BDBF-9017CE1223B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3 9" xfId="48824" xr:uid="{D499E3BA-42C8-4689-98CF-4A8E20A47C0B}"/>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2 4" xfId="58499" xr:uid="{F9450D4A-EC91-41DB-A4C9-9156522C771B}"/>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2 7" xfId="52516" xr:uid="{105E59B7-56DE-40F8-8D93-02FB8296FAF8}"/>
    <cellStyle name="20% - Accent6 5 4 3" xfId="13692" xr:uid="{9631A758-4A6A-4E08-BBFB-64B7435C3360}"/>
    <cellStyle name="20% - Accent6 5 4 3 2" xfId="31619" xr:uid="{0B8F1883-B02B-4537-9F77-EE0AB51BD369}"/>
    <cellStyle name="20% - Accent6 5 4 3 3" xfId="43564" xr:uid="{7605831B-2805-4305-8BEC-130C9510A5AD}"/>
    <cellStyle name="20% - Accent6 5 4 3 4" xfId="55529" xr:uid="{502EB00A-709A-4821-A988-0ED786382F31}"/>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4 8" xfId="49546" xr:uid="{20714334-6F4D-452C-839D-B6600F76142B}"/>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2 4" xfId="57055" xr:uid="{FFFDA5D0-0E8F-420D-8E2B-0BDBF89F2E71}"/>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5 7" xfId="51072" xr:uid="{AA40CC46-EC17-49AE-8F67-02DD47A63BE4}"/>
    <cellStyle name="20% - Accent6 5 6" xfId="12248" xr:uid="{107227E5-30EB-4C9F-A983-03BA0963E58C}"/>
    <cellStyle name="20% - Accent6 5 6 2" xfId="30175" xr:uid="{5B6B8800-3A6D-4875-8E97-F93CA3C17678}"/>
    <cellStyle name="20% - Accent6 5 6 3" xfId="42120" xr:uid="{EAA34807-027B-42D9-B9F0-40568A06B5D1}"/>
    <cellStyle name="20% - Accent6 5 6 4" xfId="54085" xr:uid="{DE8C7978-719F-4F7C-86BE-184EEDD3C98A}"/>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10" xfId="48218" xr:uid="{6853F23E-D381-496E-A3ED-0528990DCCD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2 4" xfId="59337" xr:uid="{9D2B3ECA-E4CA-467C-872C-42BF3752FA6B}"/>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2 7" xfId="53354" xr:uid="{255CD89B-C8E4-487A-BD03-C02CBD9F313F}"/>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3 4" xfId="56367" xr:uid="{38B623DB-5981-4A22-A43B-46B04D516E34}"/>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2 8" xfId="50384" xr:uid="{0445EF5B-18FF-407A-93AC-4E52AD489499}"/>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2 4" xfId="57893" xr:uid="{7785F914-03EF-4607-8C15-637F5D515406}"/>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3 7" xfId="51910" xr:uid="{9884604C-3693-4DB9-94A2-54232A7602F1}"/>
    <cellStyle name="20% - Accent6 6 2 4" xfId="13086" xr:uid="{BF6C5A82-FBF7-49F5-9318-0678208410E8}"/>
    <cellStyle name="20% - Accent6 6 2 4 2" xfId="31013" xr:uid="{F334BB80-E15C-43E8-8FD6-6BE77B1CE347}"/>
    <cellStyle name="20% - Accent6 6 2 4 3" xfId="42958" xr:uid="{E5614B28-19B9-4F23-BA1E-A60A1AE0741F}"/>
    <cellStyle name="20% - Accent6 6 2 4 4" xfId="54923" xr:uid="{C9B328D3-EFA4-4539-8BBA-20AE4ACD20E2}"/>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2 9" xfId="48940" xr:uid="{57F53E24-EB87-4322-9154-33E93D4DF19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2 4" xfId="58615" xr:uid="{22DE6D27-2996-443C-806B-1C6430863D0E}"/>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2 7" xfId="52632" xr:uid="{5EEBECDD-E109-44DF-A4B2-952E4B9EDA6F}"/>
    <cellStyle name="20% - Accent6 6 3 3" xfId="13808" xr:uid="{AAD72C47-946E-4CDF-980D-3516B36FCFBB}"/>
    <cellStyle name="20% - Accent6 6 3 3 2" xfId="31735" xr:uid="{7B8048C1-B4E7-49D9-9C9A-7118A9D232A4}"/>
    <cellStyle name="20% - Accent6 6 3 3 3" xfId="43680" xr:uid="{2255814A-F4EB-4010-9115-6879118363FD}"/>
    <cellStyle name="20% - Accent6 6 3 3 4" xfId="55645" xr:uid="{7ACEAB47-93DB-4768-B9CC-1D17B131B3B7}"/>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3 8" xfId="49662" xr:uid="{7032F7EA-35D9-45C5-A2E8-BB67EE883F3E}"/>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2 4" xfId="57171" xr:uid="{491E5F1E-6E04-4665-AF66-4CCD5461B344}"/>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4 7" xfId="51188" xr:uid="{14BD3C85-911D-4108-9A4F-A8B2965262DC}"/>
    <cellStyle name="20% - Accent6 6 5" xfId="12364" xr:uid="{6D67A456-8403-48B9-91DA-C3DA8F0F165D}"/>
    <cellStyle name="20% - Accent6 6 5 2" xfId="30291" xr:uid="{0B6AC37E-0DB1-457D-92BE-56DF7F24F9A0}"/>
    <cellStyle name="20% - Accent6 6 5 3" xfId="42236" xr:uid="{A12B4636-F96F-4138-9DE0-992E59C986D6}"/>
    <cellStyle name="20% - Accent6 6 5 4" xfId="54201" xr:uid="{1A1E07D3-616B-4E31-9158-77F425061F7B}"/>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10" xfId="48568" xr:uid="{07AC9098-7941-4A5A-B27F-3CFCB2E8C3E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2 4" xfId="59687" xr:uid="{8F0FD325-0455-4204-A7CD-FE64728F1B17}"/>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2 7" xfId="53704" xr:uid="{125E7DB0-F280-489A-8A9D-0ED3B0951848}"/>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3 4" xfId="56717" xr:uid="{7E75A0EC-C8D9-409D-A65B-E8E6860A8D73}"/>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2 8" xfId="50734" xr:uid="{67660609-DD1C-4071-802A-0779E1B79C94}"/>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2 4" xfId="58243" xr:uid="{CF5238FA-C7E7-4C0B-B197-AFC75EE09919}"/>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3 7" xfId="52260" xr:uid="{4CF59480-6F06-420A-AD25-5BCC0773CE79}"/>
    <cellStyle name="20% - Accent6 7 2 4" xfId="13436" xr:uid="{460CFBF1-A9F1-43E7-A557-7678A9FF264D}"/>
    <cellStyle name="20% - Accent6 7 2 4 2" xfId="31363" xr:uid="{5C3DA5D7-77AE-4846-821E-562F918B9D78}"/>
    <cellStyle name="20% - Accent6 7 2 4 3" xfId="43308" xr:uid="{FBFFF566-742D-4086-9668-1982826ECCBF}"/>
    <cellStyle name="20% - Accent6 7 2 4 4" xfId="55273" xr:uid="{FCCD55E4-9D84-4951-8AEE-653F24CB0259}"/>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2 9" xfId="49290" xr:uid="{968BD9F0-6E3F-4E78-8E60-F3BA3489207A}"/>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2 4" xfId="58965" xr:uid="{5C5821C0-1665-4ED0-896D-2B2A84C584A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2 7" xfId="52982" xr:uid="{C0346FD8-F59C-4656-A5E2-15B0EFC5F91B}"/>
    <cellStyle name="20% - Accent6 7 3 3" xfId="14158" xr:uid="{78C8219F-48B6-4834-AF01-507E6F837EA0}"/>
    <cellStyle name="20% - Accent6 7 3 3 2" xfId="32085" xr:uid="{F287CB5B-17BE-4D1A-8458-9A3C27BA0799}"/>
    <cellStyle name="20% - Accent6 7 3 3 3" xfId="44030" xr:uid="{36736427-D38A-41AA-BC72-E860827CBD78}"/>
    <cellStyle name="20% - Accent6 7 3 3 4" xfId="55995" xr:uid="{5F96D2B8-3A59-44D7-9652-E936DF6BBD5E}"/>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3 8" xfId="50012" xr:uid="{0A1FC788-0E26-48EB-B317-6606D33E71E4}"/>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2 4" xfId="57521" xr:uid="{5827A5E6-0550-46D5-8828-500C3B73494A}"/>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4 7" xfId="51538" xr:uid="{77211B16-91EA-447B-8660-FF88AC0FB990}"/>
    <cellStyle name="20% - Accent6 7 5" xfId="12714" xr:uid="{BB196EF0-CCA7-4496-9ED9-11B04B6C2766}"/>
    <cellStyle name="20% - Accent6 7 5 2" xfId="30641" xr:uid="{BB35FD0B-ACE9-466A-9D09-00147F74F3EA}"/>
    <cellStyle name="20% - Accent6 7 5 3" xfId="42586" xr:uid="{20473C1B-2FB2-412A-A81A-D9B46A4D359C}"/>
    <cellStyle name="20% - Accent6 7 5 4" xfId="54551" xr:uid="{BF708C08-F662-4506-9F0F-C9A6850D85F2}"/>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2 4" xfId="58989" xr:uid="{935DCEF2-E717-45DE-918A-B9BFD8D5913F}"/>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2 7" xfId="53006" xr:uid="{DE0E2D25-6207-4029-B480-70C652F3679E}"/>
    <cellStyle name="20% - Accent6 8 2 3" xfId="14182" xr:uid="{69C00213-A1A7-41CF-8276-F583B268C3A9}"/>
    <cellStyle name="20% - Accent6 8 2 3 2" xfId="32109" xr:uid="{DF7FAD7D-010D-46F3-8278-AE64BEB3BDC1}"/>
    <cellStyle name="20% - Accent6 8 2 3 3" xfId="44054" xr:uid="{94EDCFD8-9C1C-405C-BE96-AE744264B2DC}"/>
    <cellStyle name="20% - Accent6 8 2 3 4" xfId="56019" xr:uid="{A64EA47F-1A59-49E6-91CB-3C1F8C3B40F7}"/>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2 8" xfId="50036" xr:uid="{41E5538A-CDE5-4A47-A481-6A5346EC3296}"/>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2 4" xfId="57545" xr:uid="{F2B5B99F-E1BC-425F-A8F7-B9527F0F10F7}"/>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3 7" xfId="51562" xr:uid="{9BF6FAC7-E9AC-4943-8B41-588D63FFC78A}"/>
    <cellStyle name="20% - Accent6 8 4" xfId="12738" xr:uid="{4563C53A-93A7-49D4-A59E-D867202C062C}"/>
    <cellStyle name="20% - Accent6 8 4 2" xfId="30665" xr:uid="{51C0C728-D66A-4639-8A20-0A994AC41740}"/>
    <cellStyle name="20% - Accent6 8 4 3" xfId="42610" xr:uid="{BDED8832-E180-4BA9-938F-28ADB98F2F56}"/>
    <cellStyle name="20% - Accent6 8 4 4" xfId="54575" xr:uid="{EC2693EB-434A-4766-920F-B4810EC161EC}"/>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8 9" xfId="48592" xr:uid="{7ADEF337-B9BE-4501-8AB2-464E046E49D5}"/>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2 4" xfId="58267" xr:uid="{7FF6123F-5E20-4255-A5D0-5025EFBC4883}"/>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2 7" xfId="52284" xr:uid="{320D9BDA-E36F-49B5-B138-DB1ED1C26334}"/>
    <cellStyle name="20% - Accent6 9 3" xfId="13460" xr:uid="{E40AD4B4-6D59-44B2-8240-C13417450F79}"/>
    <cellStyle name="20% - Accent6 9 3 2" xfId="31387" xr:uid="{3CAE02EB-2CF6-456F-BB4A-2F90B6976A39}"/>
    <cellStyle name="20% - Accent6 9 3 3" xfId="43332" xr:uid="{8DE9CD85-AA5D-4F3B-A4BC-43A545DAB331}"/>
    <cellStyle name="20% - Accent6 9 3 4" xfId="55297" xr:uid="{4032EA17-97FB-438C-96E7-D67C4BC21F76}"/>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20% - Accent6 9 8" xfId="49314" xr:uid="{5BD0CDD0-1563-4297-A337-6E0656AE9117}"/>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2 4" xfId="59697" xr:uid="{247BEB3D-1A8D-4D1D-A862-FF4384B77EEE}"/>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2 7" xfId="53714" xr:uid="{ABD5D480-5F0A-444A-B767-915EE55249BF}"/>
    <cellStyle name="40% - Accent1 10 3" xfId="14890" xr:uid="{759C14D1-5BDE-48F4-A888-2FA743CAE398}"/>
    <cellStyle name="40% - Accent1 10 3 2" xfId="32817" xr:uid="{8D313363-B7A2-4751-A599-39F5156387DB}"/>
    <cellStyle name="40% - Accent1 10 3 3" xfId="44762" xr:uid="{328763AA-A544-4B41-A4F5-A7226900493F}"/>
    <cellStyle name="40% - Accent1 10 3 4" xfId="56727" xr:uid="{DC2C2B67-727A-47CE-85E2-891284206A39}"/>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0 8" xfId="50744" xr:uid="{40301BB0-9A8F-4843-9711-1C91D87691A2}"/>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2 4" xfId="59730" xr:uid="{54BFBD74-EFC8-4BD5-85A3-1755B62DD276}"/>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2 7" xfId="53747" xr:uid="{4BDEE159-FE18-4088-BF5E-B4092A50DFD9}"/>
    <cellStyle name="40% - Accent1 11 3" xfId="14923" xr:uid="{4FB8DE63-FE1F-4AB4-8E1D-442F378B0215}"/>
    <cellStyle name="40% - Accent1 11 3 2" xfId="32850" xr:uid="{F026FB07-EC99-471B-A9C1-3CCA37947A56}"/>
    <cellStyle name="40% - Accent1 11 3 3" xfId="44795" xr:uid="{03BD592F-666E-46FC-9529-94620169BEFC}"/>
    <cellStyle name="40% - Accent1 11 3 4" xfId="56760" xr:uid="{17AC778C-8A87-41E1-8520-57532428B41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1 8" xfId="50777" xr:uid="{D6A4F3F2-6FD2-4247-97D7-B6FC7963AF9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2 4" xfId="59751" xr:uid="{43532593-F79D-4456-B5D1-26558954C44F}"/>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2 7" xfId="53768" xr:uid="{4B675464-14E4-4819-8504-2B5020494BCE}"/>
    <cellStyle name="40% - Accent1 12 3" xfId="14944" xr:uid="{A7657B72-C8B1-48DA-A3A4-C9D72D92C1BE}"/>
    <cellStyle name="40% - Accent1 12 3 2" xfId="32871" xr:uid="{91E01CFF-78EA-448C-B270-8A84EECA0546}"/>
    <cellStyle name="40% - Accent1 12 3 3" xfId="44816" xr:uid="{319B5AA2-F2D5-4882-8C4C-2778C143ED70}"/>
    <cellStyle name="40% - Accent1 12 3 4" xfId="56781" xr:uid="{2553D1EA-A25B-41F5-B79E-0DD88CEE60B8}"/>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2 8" xfId="50798" xr:uid="{A1FA150C-291B-43AD-B009-D663B8B7EB11}"/>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2 4" xfId="56808" xr:uid="{62CF2DC2-1562-4038-9179-93F8C2F2F2D7}"/>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3 7" xfId="50825" xr:uid="{36485E5C-8045-4258-9C92-F3A6A8D451C7}"/>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2 4" xfId="59774" xr:uid="{1CCC0D89-C9AF-4ABE-95F1-C2101170F45E}"/>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4 7" xfId="53791" xr:uid="{0E551428-C959-425F-9671-DC3B5084D716}"/>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5 5" xfId="53812" xr:uid="{55D2FC6A-C751-43AB-8FF1-F769887EBD74}"/>
    <cellStyle name="40% - Accent1 16" xfId="11998" xr:uid="{2C2C7FEA-9BD4-40A7-BAAD-F67BB743BDCE}"/>
    <cellStyle name="40% - Accent1 16 2" xfId="29925" xr:uid="{8EE22179-CDD6-4654-A3D5-1ABEC0C33946}"/>
    <cellStyle name="40% - Accent1 16 3" xfId="41870" xr:uid="{567D675B-022B-4FF5-9ED3-9D7590CFBE0F}"/>
    <cellStyle name="40% - Accent1 16 4" xfId="53835" xr:uid="{5AB6ADD4-6D77-40AC-9463-6B3B7532D0BD}"/>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14" xfId="47887" xr:uid="{F093D30D-61A7-4CB9-B784-7EC53B8F29E2}"/>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13" xfId="47945" xr:uid="{3124E64C-5EB5-49D1-8424-1D870FAA19E8}"/>
    <cellStyle name="40% - Accent1 2 2 2" xfId="244" xr:uid="{00000000-0005-0000-0000-000049000000}"/>
    <cellStyle name="40% - Accent1 2 2 2 10" xfId="36096" xr:uid="{171FEF43-4096-4F9F-BC80-F21A5712F8E5}"/>
    <cellStyle name="40% - Accent1 2 2 2 11" xfId="48061" xr:uid="{72B70959-CA76-4034-BA49-506D20343BD7}"/>
    <cellStyle name="40% - Accent1 2 2 2 2" xfId="592" xr:uid="{00000000-0005-0000-0000-000049000000}"/>
    <cellStyle name="40% - Accent1 2 2 2 2 10" xfId="48409" xr:uid="{451BF704-09CA-4094-91EB-B09318B5CDB5}"/>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2 4" xfId="59528" xr:uid="{DD3629B9-3E33-464A-9878-02B01FBC786A}"/>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2 7" xfId="53545" xr:uid="{2FE0A40A-3146-4A17-B156-93FA30C7851F}"/>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3 4" xfId="56558" xr:uid="{E5CEAE6C-1E62-4170-B7A7-068B04ECD273}"/>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2 8" xfId="50575" xr:uid="{D9723B8E-67AA-4EEA-BB8E-866A9E314404}"/>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2 4" xfId="58084" xr:uid="{4F5E2776-8EAE-4600-8626-C4C8A7C07121}"/>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3 7" xfId="52101" xr:uid="{94FFB3CC-1A0B-48D3-AC54-1EF3DDC7DE9B}"/>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4 4" xfId="55114" xr:uid="{3F6CCA05-3EB2-41B7-8A5E-CC71A263AD6B}"/>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2 9" xfId="49131" xr:uid="{31CB89A9-643E-4066-B16B-C7D3F686EC18}"/>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2 4" xfId="58806" xr:uid="{E23B9F6F-8452-4EEC-ABDC-A074926EFB1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2 7" xfId="52823" xr:uid="{9910B627-4B7F-4A6B-AF3E-3FD7BBBBE7E5}"/>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3 4" xfId="55836" xr:uid="{D4D6AD10-EA83-4368-B5C2-74E7F70838EE}"/>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3 8" xfId="49853" xr:uid="{4714CB37-A095-4562-98BB-63A5B0E26F8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2 4" xfId="57362" xr:uid="{4660647C-A9EF-4B2A-8DB9-3C362456DB9D}"/>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4 7" xfId="51379" xr:uid="{D6B450E5-9BCF-488F-90CE-60F705AAA68D}"/>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5 4" xfId="54392" xr:uid="{01AB96AD-180C-4837-92C0-1F8C620C26CE}"/>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2 4" xfId="59180" xr:uid="{F6F39544-175F-4D57-A1CE-5DB9C5BE2298}"/>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2 7" xfId="53197" xr:uid="{D0F1D95C-B1AB-4852-997F-3C1D8B869FCD}"/>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3 4" xfId="56210" xr:uid="{E16F06C8-863F-406E-A3D5-CA2103725F5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2 8" xfId="50227" xr:uid="{F904726A-E0C5-4041-9CFA-4C0637D69F75}"/>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2 4" xfId="57736" xr:uid="{032C366E-A4D6-479D-B890-7706E188DFB1}"/>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3 7" xfId="51753" xr:uid="{D4AB6A57-8033-4877-9ABB-043005B5A14C}"/>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4 4" xfId="54766" xr:uid="{60FF8C09-D5EE-4811-85EE-2D8C2AEC9DF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3 9" xfId="48783" xr:uid="{C3C3F703-9493-468D-99C5-5420C0C2DEE9}"/>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2 4" xfId="58458" xr:uid="{861A9C58-CA42-4A41-9554-7AB4B75EBF0A}"/>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2 7" xfId="52475" xr:uid="{4E63EDD7-AE90-46EC-B1F3-AA68951ABD25}"/>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3 4" xfId="55488" xr:uid="{A694E6E5-6BEF-4FFE-9D5A-2D3EEE43C75A}"/>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4 8" xfId="49505" xr:uid="{1D0909C6-F4F9-4872-A3A2-D9F017F8A405}"/>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2 4" xfId="57014" xr:uid="{264DC3CB-0489-49BC-A532-4F84A423961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5 7" xfId="51031" xr:uid="{F7D78423-427C-487F-BE3E-1EF154C3482C}"/>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6 4" xfId="54044" xr:uid="{16A1D7A2-1C45-4BC0-B175-1AE80C1FEA0C}"/>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11" xfId="48177" xr:uid="{C316476B-46D1-4499-B4E0-F9E79282C71F}"/>
    <cellStyle name="40% - Accent1 2 2 3 2" xfId="708" xr:uid="{00000000-0005-0000-0000-000049000000}"/>
    <cellStyle name="40% - Accent1 2 2 3 2 10" xfId="48525" xr:uid="{7B1264A2-8554-4463-9433-1EA5F7F8CCE6}"/>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2 4" xfId="59644" xr:uid="{4F2A0DD8-0211-4686-9B89-E4FE57076CF1}"/>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2 7" xfId="53661" xr:uid="{A94E8E39-0689-4CFF-B1A3-776E2B566CF0}"/>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3 4" xfId="56674" xr:uid="{A8066964-61B3-46B9-84F3-5E6A25416848}"/>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2 8" xfId="50691" xr:uid="{EDC9097A-76F3-461B-B6A2-05CB44AC873C}"/>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2 4" xfId="58200" xr:uid="{B15589C4-A5C4-4D01-BDE9-5615465B4D23}"/>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3 7" xfId="52217" xr:uid="{0760CF42-11BC-4C68-B4D2-6259C4A5B365}"/>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4 4" xfId="55230" xr:uid="{2BEA765A-70D1-43CD-B2BB-7A2DCB884CEA}"/>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2 9" xfId="49247" xr:uid="{2655F494-D00C-4802-B7DC-85AF4AB45E35}"/>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2 4" xfId="58922" xr:uid="{22AE719C-26F2-45BD-8DA1-207DFB75413E}"/>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2 7" xfId="52939" xr:uid="{41FDB499-0BFF-45E3-8638-81F006DED09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3 4" xfId="55952" xr:uid="{533962A1-E5CE-4A6E-A4FB-53F6CE2012A7}"/>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3 8" xfId="49969" xr:uid="{D68DAE4E-B1C7-4DFF-95EF-3824B0C0C9C6}"/>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2 4" xfId="57478" xr:uid="{5D5F805A-06FB-4B1A-992B-697D3F85DA03}"/>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4 7" xfId="51495" xr:uid="{17229915-9BAC-4B77-9E15-1880ADEB37F6}"/>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5 4" xfId="54508" xr:uid="{9A52DAAF-4D1F-4C8F-BDEA-9550238B9059}"/>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2 4" xfId="59296" xr:uid="{BBFB1AF3-B042-4980-B17C-5F21F1CD0A16}"/>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2 7" xfId="53313" xr:uid="{DF9AEE33-4148-4139-BCA7-B8F7ACBB11B9}"/>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3 4" xfId="56326" xr:uid="{28AB3320-6083-48A7-9398-76596C903168}"/>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2 8" xfId="50343" xr:uid="{719F8720-1259-4E3A-BFA8-156D62BECD84}"/>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2 4" xfId="57852" xr:uid="{B634E568-4E9A-4C37-8EE6-45CE2432D537}"/>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3 7" xfId="51869" xr:uid="{E6EE39B5-E201-49D3-8D07-E8FE1CA6AE10}"/>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4 4" xfId="54882" xr:uid="{D88D2C4E-A9CE-4823-9A38-F09C213A058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3 9" xfId="48899" xr:uid="{66C59BA9-90B5-45EA-AD29-F44C262677F9}"/>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2 4" xfId="58574" xr:uid="{90B168B4-D034-49A0-9B4E-B40273C5B266}"/>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2 7" xfId="52591" xr:uid="{26FD168A-5E52-4648-9A7A-F7BB0EC1931A}"/>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3 4" xfId="55604" xr:uid="{7BA2CDCF-7C5F-43BC-868C-F86F63797C7A}"/>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4 8" xfId="49621" xr:uid="{436FBA28-F8C5-4A11-A6BA-D6A8BD399053}"/>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2 4" xfId="57130" xr:uid="{CF9F3BCE-92B7-4261-A12C-EF43D0BCC3C2}"/>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5 7" xfId="51147" xr:uid="{0C5EFAE5-6520-4E9B-9467-5DD418FD74AE}"/>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6 4" xfId="54160" xr:uid="{A97B5556-F9B0-4377-A34F-30625E6AD7D6}"/>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10" xfId="48293" xr:uid="{951E516E-467D-4EEE-95DA-03CCC68DEA7A}"/>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2 4" xfId="59412" xr:uid="{6543E3FC-E4B3-4DC9-A0BF-BD90135382D3}"/>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2 7" xfId="53429" xr:uid="{94B536FE-0639-4076-B112-AFAFEA53CF40}"/>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3 4" xfId="56442" xr:uid="{43B1935A-C16D-4D5F-BAC6-F0418CD41BBA}"/>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2 8" xfId="50459" xr:uid="{D5C75623-FE7B-4C5F-A6FF-F4ABFCD3A5DB}"/>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2 4" xfId="57968" xr:uid="{44F6F337-FDA8-4985-8B9E-45A48793A46A}"/>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3 7" xfId="51985" xr:uid="{3C20E9DA-1AC0-47FE-AF65-A53DB3F90F59}"/>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4 4" xfId="54998" xr:uid="{46018C88-36A8-4839-B67D-F49A6A796515}"/>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2 9" xfId="49015" xr:uid="{931B0519-7A64-449D-B723-D82631C785C0}"/>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2 4" xfId="58690" xr:uid="{89A4EE90-E282-4830-8E05-B392252D5DAA}"/>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2 7" xfId="52707" xr:uid="{0A5907ED-41B0-4D52-8EED-B7D7FDE39B28}"/>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3 4" xfId="55720" xr:uid="{DB6336A0-6AB7-40B8-B959-5CE8C2ACA292}"/>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3 8" xfId="49737" xr:uid="{7A37D5F0-D21F-4192-A841-AC297689954E}"/>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2 4" xfId="57246" xr:uid="{066A3F70-76BE-47E7-9952-B0973D88F59B}"/>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4 7" xfId="51263" xr:uid="{F2DDA7E9-7AEC-4B2F-AE4E-0DD2F7A34534}"/>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5 4" xfId="54276" xr:uid="{57F13D0E-EFA7-483D-B1FC-E98E3CE16578}"/>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2 4" xfId="59064" xr:uid="{1E6BF05A-3C9B-438B-9F73-52198A0CC823}"/>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2 7" xfId="53081" xr:uid="{70BF0D12-4449-472A-BA75-2845894AF74B}"/>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3 4" xfId="56094" xr:uid="{2BBFFD9D-5F2D-4996-88D3-2CAE64E8D84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2 8" xfId="50111" xr:uid="{1A1CAB56-BFC1-4B73-8771-F9B029C055E6}"/>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2 4" xfId="57620" xr:uid="{80E81C03-D389-4365-9B2D-2ACB3409A768}"/>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3 7" xfId="51637" xr:uid="{57C53897-E863-474E-B0A5-BEBF42FF4C3B}"/>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4 4" xfId="54650" xr:uid="{F127873E-1B00-417F-B5A5-2568FBDEADB2}"/>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5 9" xfId="48667" xr:uid="{38BBFEF1-BB3C-472C-9E6D-549D666F0C0C}"/>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2 4" xfId="58342" xr:uid="{36CED154-E9BB-45E9-B980-513EC2799836}"/>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2 7" xfId="52359" xr:uid="{0BBADE46-FE54-47A8-8FF0-EB26EAF1875F}"/>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3 4" xfId="55372" xr:uid="{FBC446BA-0EFE-452C-B841-56806F8A7544}"/>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6 8" xfId="49389" xr:uid="{3DDFCB8D-2DA9-4C09-980E-E9E7E8722CEF}"/>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2 4" xfId="56898" xr:uid="{86164517-FC31-40B2-830B-ED2E05777E57}"/>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7 7" xfId="50915" xr:uid="{B9F8BA87-A40C-4421-8577-F3AF40EC7687}"/>
    <cellStyle name="40% - Accent1 2 2 8" xfId="12091" xr:uid="{B663A4B2-40FF-4F15-BD12-22B6164C118D}"/>
    <cellStyle name="40% - Accent1 2 2 8 2" xfId="30018" xr:uid="{C30F2EB1-8FC0-463A-B6A4-4E63DC38A11A}"/>
    <cellStyle name="40% - Accent1 2 2 8 3" xfId="41963" xr:uid="{7940E856-2AEB-4203-B0BB-6DE622A867C0}"/>
    <cellStyle name="40% - Accent1 2 2 8 4" xfId="53928" xr:uid="{4B70FFF4-0C14-4560-A759-49E6C9FFA2AF}"/>
    <cellStyle name="40% - Accent1 2 2 9" xfId="18050" xr:uid="{6BD78C39-1921-41B4-A409-E983B2227E1B}"/>
    <cellStyle name="40% - Accent1 2 3" xfId="186" xr:uid="{00000000-0005-0000-0000-000049000000}"/>
    <cellStyle name="40% - Accent1 2 3 10" xfId="36038" xr:uid="{4709B156-B42A-4AD6-B9F9-307C521A333C}"/>
    <cellStyle name="40% - Accent1 2 3 11" xfId="48003" xr:uid="{06BDAB59-CA18-453F-805A-99C573518FD9}"/>
    <cellStyle name="40% - Accent1 2 3 2" xfId="534" xr:uid="{00000000-0005-0000-0000-000049000000}"/>
    <cellStyle name="40% - Accent1 2 3 2 10" xfId="48351" xr:uid="{4BF726D4-3A33-41AA-82F8-2F7DB7E96D49}"/>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2 4" xfId="59470" xr:uid="{CBAFACD4-18E8-4CA5-A124-1F7AB43D65E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2 7" xfId="53487" xr:uid="{46442036-661E-4DD7-B71C-B01243745A90}"/>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3 4" xfId="56500" xr:uid="{4BD66BFB-7CE5-4112-9E70-9F66E689FF3E}"/>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2 8" xfId="50517" xr:uid="{11D7B485-EDED-4B62-8529-95F9578FA7FA}"/>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2 4" xfId="58026" xr:uid="{0CFFD47F-3EE8-4556-803D-E9804DFD6D89}"/>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3 7" xfId="52043" xr:uid="{B02FC244-BFCB-4FF5-8BA3-F0514B8F7936}"/>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4 4" xfId="55056" xr:uid="{431FE715-CA25-44F5-AD56-C664A3F12F40}"/>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2 9" xfId="49073" xr:uid="{7F992948-ECEA-4380-871F-F3AE3379F79C}"/>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2 4" xfId="58748" xr:uid="{488B73E2-FCFB-407F-934C-AEAAB8A34F07}"/>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2 7" xfId="52765" xr:uid="{CE138B38-1DE6-4B88-9280-E8BBE29F8468}"/>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3 4" xfId="55778" xr:uid="{3B626F4F-9FF5-4BDC-A370-7C798B544983}"/>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3 8" xfId="49795" xr:uid="{0C716563-A961-4A3A-8CDB-27781D133188}"/>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2 4" xfId="57304" xr:uid="{7A7A485B-1240-4D9E-9655-704A89767260}"/>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4 7" xfId="51321" xr:uid="{B84E7791-35A5-47DA-BE17-04F1D7A5035F}"/>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5 4" xfId="54334" xr:uid="{D815E95C-8D07-4484-8652-B8E5D5E03308}"/>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2 4" xfId="59122" xr:uid="{70C3246D-8905-4FFB-B5FF-1DA1A8991493}"/>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2 7" xfId="53139" xr:uid="{72177B9F-563E-4EF0-82DD-96D19A9BC5B1}"/>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3 4" xfId="56152" xr:uid="{7A581FA7-9F2E-4936-BD05-8E908617D25F}"/>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2 8" xfId="50169" xr:uid="{E78F4D66-3E8E-4BC3-8E3F-653F620FD9A7}"/>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2 4" xfId="57678" xr:uid="{F659277F-456C-48CC-9EE3-6FCF4942CECF}"/>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3 7" xfId="51695" xr:uid="{E0A4A630-ECF8-4B61-9F51-D5064FB5839C}"/>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4 4" xfId="54708" xr:uid="{7E954DE1-27E7-45BF-A609-BBA8A6D658C5}"/>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3 9" xfId="48725" xr:uid="{2F3D2929-44D4-4270-8FBB-D4CCB2818E8F}"/>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2 4" xfId="58400" xr:uid="{18B91108-4266-4A16-9FC7-84093B4CE767}"/>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2 7" xfId="52417" xr:uid="{CE6470E4-EEC7-4562-9A25-87FFF8800399}"/>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3 4" xfId="55430" xr:uid="{03BC33A6-2B34-4B9B-8682-37EA011F42E9}"/>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4 8" xfId="49447" xr:uid="{91217814-0329-4704-956E-E72004CDB0EA}"/>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2 4" xfId="56956" xr:uid="{9E1473AC-F15F-4AC0-8AC4-84CF2A22B5ED}"/>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5 7" xfId="50973" xr:uid="{629B0009-0E36-4D41-97B2-8E03483202FD}"/>
    <cellStyle name="40% - Accent1 2 3 6" xfId="12149" xr:uid="{253C2BEE-F97D-4CFA-9518-1BC6A9B1D329}"/>
    <cellStyle name="40% - Accent1 2 3 6 2" xfId="30076" xr:uid="{E46BBCB8-283E-4CC3-9136-E98D3ACD2CC9}"/>
    <cellStyle name="40% - Accent1 2 3 6 3" xfId="42021" xr:uid="{CDDF5645-235B-4777-9F3D-A7804A60ABBA}"/>
    <cellStyle name="40% - Accent1 2 3 6 4" xfId="53986" xr:uid="{D38F2200-DA81-428B-9A6A-D0FFF34A6AB6}"/>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11" xfId="48119" xr:uid="{79AEEEFF-D892-42F1-B503-414FD5DAB1B7}"/>
    <cellStyle name="40% - Accent1 2 4 2" xfId="650" xr:uid="{00000000-0005-0000-0000-000049000000}"/>
    <cellStyle name="40% - Accent1 2 4 2 10" xfId="48467" xr:uid="{7B68D85B-3032-46D4-91B8-3D89E932480E}"/>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2 4" xfId="59586" xr:uid="{CE644D13-19C8-476D-AF0F-683074FD5F6E}"/>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2 7" xfId="53603" xr:uid="{DAF64FBF-4986-4C76-80FA-8706DE4DADF1}"/>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3 4" xfId="56616" xr:uid="{CE9D7C45-10A1-41AE-93D5-451C8072324F}"/>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2 8" xfId="50633" xr:uid="{601361F1-9905-486C-849D-D351AFC8C87D}"/>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2 4" xfId="58142" xr:uid="{7794A828-CC61-4F00-95F8-E669C6323639}"/>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3 7" xfId="52159" xr:uid="{0EE80AFA-00FE-4801-903F-29EED01F3B6D}"/>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4 4" xfId="55172" xr:uid="{8B366C87-EAD7-41F1-B26A-9CE35A065F4A}"/>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2 9" xfId="49189" xr:uid="{3F0DE79B-0ED5-4785-8C68-AEBAEB242022}"/>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2 4" xfId="58864" xr:uid="{8F715DC8-3785-47A5-8305-73B1E039F12C}"/>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2 7" xfId="52881" xr:uid="{7DEC9E8B-0F7A-40C1-87AE-EA1E0592686A}"/>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3 4" xfId="55894" xr:uid="{91CEEFE9-7331-46E8-866C-247AA2A272FF}"/>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3 8" xfId="49911" xr:uid="{5CC159C4-948E-4576-AF06-4EF7D08BC294}"/>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2 4" xfId="57420" xr:uid="{991C9181-D42B-419A-89AE-942ED4DAA6F0}"/>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4 7" xfId="51437" xr:uid="{0A3DED85-CB97-4686-A874-98EB3D2208BD}"/>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5 4" xfId="54450" xr:uid="{802489A5-94F9-454A-B3D9-CA3BF21DC863}"/>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2 4" xfId="59238" xr:uid="{6FABA872-5C1D-4347-B728-4032CF6C87DF}"/>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2 7" xfId="53255" xr:uid="{E1A0B4C3-7F18-4F09-846E-28A3D56EFDC6}"/>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3 4" xfId="56268" xr:uid="{C96DB396-A91D-4BCF-A463-5206A4726440}"/>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2 8" xfId="50285" xr:uid="{914F788B-6730-4C1C-83D1-1830FA0E3734}"/>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2 4" xfId="57794" xr:uid="{4B82B0F3-01BA-4BD7-9FA8-3EF6C31B9C86}"/>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3 7" xfId="51811" xr:uid="{05D0A3AA-0352-4EE4-B568-4A4F3CF44B83}"/>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4 4" xfId="54824" xr:uid="{E237616C-DC4F-467B-9AEE-C2FBEB67E218}"/>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3 9" xfId="48841" xr:uid="{C6F89F25-A660-428F-BD8E-AE942FA2410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2 4" xfId="58516" xr:uid="{0D967E1A-E891-482B-B0E3-05C3ED6B731D}"/>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2 7" xfId="52533" xr:uid="{AFC43867-BB42-41C3-87E0-17ED4658E3DF}"/>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3 4" xfId="55546" xr:uid="{05C04DE6-9035-448B-A3AF-D1DF467B452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4 8" xfId="49563" xr:uid="{9365839A-E672-4590-B1C7-83D1FE7AAA22}"/>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2 4" xfId="57072" xr:uid="{7D89AFE1-8B56-4FCC-B107-DC50578F2A72}"/>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5 7" xfId="51089" xr:uid="{B0D0726C-D718-4A75-BB39-5927DD333290}"/>
    <cellStyle name="40% - Accent1 2 4 6" xfId="12265" xr:uid="{B97CA2E1-5458-43DF-8C97-25B660915869}"/>
    <cellStyle name="40% - Accent1 2 4 6 2" xfId="30192" xr:uid="{6608136C-6BEF-4E0A-A47A-B7CF44A1209A}"/>
    <cellStyle name="40% - Accent1 2 4 6 3" xfId="42137" xr:uid="{7921AD9C-9B45-47CE-A1ED-2D7C98A38FDD}"/>
    <cellStyle name="40% - Accent1 2 4 6 4" xfId="54102" xr:uid="{7A6BB0DD-0559-40C0-8261-5ABD3116EDB4}"/>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10" xfId="48235" xr:uid="{5E109B7F-E0EA-4D49-BBF9-37EE5A2DCA0F}"/>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2 4" xfId="59354" xr:uid="{DFD90986-2686-4BD1-8E72-51AB6EE6E81F}"/>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2 7" xfId="53371" xr:uid="{235F9F81-8161-4D0D-925D-97645E0542B3}"/>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3 4" xfId="56384" xr:uid="{C15AB935-D6AA-418D-A44C-C0FAF206A568}"/>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2 8" xfId="50401" xr:uid="{8B9401E9-1EF2-4DA6-9F94-E83A28BE060D}"/>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2 4" xfId="57910" xr:uid="{DEFDB2B8-93B1-4BE7-B13F-22CA12156116}"/>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3 7" xfId="51927" xr:uid="{EC9CAA62-DBCD-4739-A6A2-85F93187EABB}"/>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4 4" xfId="54940" xr:uid="{DB94B25B-5EB0-4031-A8D3-5D785DC4369F}"/>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2 9" xfId="48957" xr:uid="{7F53F452-177F-44F2-A6D0-8CA03E11F2CC}"/>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2 4" xfId="58632" xr:uid="{1BD4DE92-8664-4720-821A-C5F693870432}"/>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2 7" xfId="52649" xr:uid="{3DE0878B-2A51-4790-A8E9-C08D03809361}"/>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3 4" xfId="55662" xr:uid="{56846DA5-3D07-4186-BFCA-809156445DBE}"/>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3 8" xfId="49679" xr:uid="{D1E82A16-0D60-4E91-B45B-B3A6F3AE5A51}"/>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2 4" xfId="57188" xr:uid="{951F1660-83F9-4B7D-8649-1B3CEDC0058F}"/>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4 7" xfId="51205" xr:uid="{03B040A6-7F65-47C4-8500-E9ED8D8DE797}"/>
    <cellStyle name="40% - Accent1 2 5 5" xfId="12381" xr:uid="{57CB4F3F-770F-441E-A8A9-7E812782AC8F}"/>
    <cellStyle name="40% - Accent1 2 5 5 2" xfId="30308" xr:uid="{FC3FFABB-19F8-40BF-B9F8-D9F742DE021B}"/>
    <cellStyle name="40% - Accent1 2 5 5 3" xfId="42253" xr:uid="{46859A36-BC76-4A52-A53B-73C9963C9BF6}"/>
    <cellStyle name="40% - Accent1 2 5 5 4" xfId="54218" xr:uid="{EF405F60-BB36-45D8-BA6D-6038D8BEA6F1}"/>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2 4" xfId="59006" xr:uid="{602750B6-A4CD-43E8-85AB-0D073596DA84}"/>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2 7" xfId="53023" xr:uid="{13C80F32-B61F-4238-B941-A2188E1202AB}"/>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3 4" xfId="56036" xr:uid="{CAA59696-390C-4A45-81E6-40D294181F66}"/>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2 8" xfId="50053" xr:uid="{4FC3FBC1-7509-4C94-ABFB-CBB4642ACE34}"/>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2 4" xfId="57562" xr:uid="{186CED15-813B-4894-872B-DBC0C6BAE6C8}"/>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3 7" xfId="51579" xr:uid="{50E5D84E-60CD-4BEA-B4C5-37A259089970}"/>
    <cellStyle name="40% - Accent1 2 6 4" xfId="12755" xr:uid="{0DFDB7BB-BD4D-479A-B648-574995512190}"/>
    <cellStyle name="40% - Accent1 2 6 4 2" xfId="30682" xr:uid="{14D5C960-EA26-444B-ABB8-8E62B0B00BBD}"/>
    <cellStyle name="40% - Accent1 2 6 4 3" xfId="42627" xr:uid="{93FE1C84-9A15-4AF6-AC38-9BA165C7653A}"/>
    <cellStyle name="40% - Accent1 2 6 4 4" xfId="54592" xr:uid="{D18C5FCF-2251-47C0-8C10-9B8A967E9F30}"/>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6 9" xfId="48609" xr:uid="{33ADCD2C-D6A2-4364-8547-AE4CB8CA3E96}"/>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2 4" xfId="58284" xr:uid="{6C4D53B7-CDFF-4E54-A45C-936155D3791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2 7" xfId="52301" xr:uid="{10A5BCEA-EB88-42C2-B988-ADA0A8F03A1E}"/>
    <cellStyle name="40% - Accent1 2 7 3" xfId="13477" xr:uid="{4E1AECA2-A7D0-4815-8203-77E27C8DC88C}"/>
    <cellStyle name="40% - Accent1 2 7 3 2" xfId="31404" xr:uid="{ACD85A83-A2C1-4A2F-A339-2044E2873C15}"/>
    <cellStyle name="40% - Accent1 2 7 3 3" xfId="43349" xr:uid="{87C101C5-E79E-4507-9844-B5C1C39D8B2F}"/>
    <cellStyle name="40% - Accent1 2 7 3 4" xfId="55314" xr:uid="{B86D57F1-CB9A-4000-9186-0C56FCD1D442}"/>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7 8" xfId="49331" xr:uid="{2818C278-C24B-4989-A83D-42899DD83A7F}"/>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2 4" xfId="56840" xr:uid="{0134D4BD-4E1D-429F-9AB7-7CB9C9E64F37}"/>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8 7" xfId="50857" xr:uid="{835E08B4-8C33-4BDB-8BA3-93BAF4AA3A4C}"/>
    <cellStyle name="40% - Accent1 2 9" xfId="12033" xr:uid="{F6D49CAB-72B0-4914-A0F2-A2DC4E3CEF2B}"/>
    <cellStyle name="40% - Accent1 2 9 2" xfId="29960" xr:uid="{49DDACA9-1732-4343-9417-0BC21BC23245}"/>
    <cellStyle name="40% - Accent1 2 9 3" xfId="41905" xr:uid="{F586A5A0-7CCD-4AB6-958A-F1E5A8D73DCB}"/>
    <cellStyle name="40% - Accent1 2 9 4" xfId="53870" xr:uid="{8EDFC8D8-0893-49AB-BE14-374CFC168552}"/>
    <cellStyle name="40% - Accent1 20" xfId="23937" xr:uid="{2D3D0D2D-8B1F-4380-8969-F318ED13B00F}"/>
    <cellStyle name="40% - Accent1 21" xfId="35885" xr:uid="{8749AA51-F9A6-4A11-8621-020AC0CA18A2}"/>
    <cellStyle name="40% - Accent1 22" xfId="47829" xr:uid="{792ADA4D-B3E9-4ED8-8C9C-360A4F0B6B30}"/>
    <cellStyle name="40% - Accent1 23" xfId="47850" xr:uid="{0FFC2F3A-7111-43E7-9053-D8C599B50E58}"/>
    <cellStyle name="40% - Accent1 24" xfId="59795" xr:uid="{7E44484F-9511-4A31-A39A-E88A376B38ED}"/>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13" xfId="47914" xr:uid="{3EDEAAFA-FA71-4BB7-A8E6-3DD55F00259F}"/>
    <cellStyle name="40% - Accent1 3 2" xfId="213" xr:uid="{00000000-0005-0000-0000-00006A000000}"/>
    <cellStyle name="40% - Accent1 3 2 10" xfId="36065" xr:uid="{D7E3C64E-9267-49D1-8F56-C10FCAAA8E10}"/>
    <cellStyle name="40% - Accent1 3 2 11" xfId="48030" xr:uid="{2EDB71C4-FD64-40F2-8CEC-5EC57855F8C9}"/>
    <cellStyle name="40% - Accent1 3 2 2" xfId="561" xr:uid="{00000000-0005-0000-0000-00006A000000}"/>
    <cellStyle name="40% - Accent1 3 2 2 10" xfId="48378" xr:uid="{1B3A6C37-6023-47C2-B5F6-9CDF4606885D}"/>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2 4" xfId="59497" xr:uid="{78512BA6-022D-49EB-A422-052D70F3D157}"/>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2 7" xfId="53514" xr:uid="{A3D3D597-936A-4E09-966C-6B74F21A7BCB}"/>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3 4" xfId="56527" xr:uid="{3A80683F-105D-4983-8FA2-4EC877005C43}"/>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2 8" xfId="50544" xr:uid="{9440955F-F5A8-473B-95EA-E03401A82A7B}"/>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2 4" xfId="58053" xr:uid="{49913764-D389-4056-81E6-0EBC909741A3}"/>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3 7" xfId="52070" xr:uid="{DCE07ADD-E7DB-496A-A281-2B08DBA81B98}"/>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4 4" xfId="55083" xr:uid="{D3C81D1C-CAC5-45F5-B133-F56A3574659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2 9" xfId="49100" xr:uid="{DFF0CB62-D7EC-4CBE-8BFD-B455D4BE2EA3}"/>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2 4" xfId="58775" xr:uid="{B29F84CF-64C6-40C6-965D-AAC71A3F6DA3}"/>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2 7" xfId="52792" xr:uid="{67CDE3A1-A592-4FE6-BC73-A312DC1E828D}"/>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3 4" xfId="55805" xr:uid="{8B8FB84A-0330-4B71-B7AB-65B757D4F4B9}"/>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3 8" xfId="49822" xr:uid="{E20FAD75-B882-4AD0-9298-C6BEE8F8CA5C}"/>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2 4" xfId="57331" xr:uid="{3B5BF725-BDD7-4F17-A5AA-310638F3119D}"/>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4 7" xfId="51348" xr:uid="{7E6800E7-4B4E-4664-8268-2AF0E4450BAD}"/>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5 4" xfId="54361" xr:uid="{5DFC0AD1-AE6F-4D24-91F7-C6BF58E31164}"/>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2 4" xfId="59149" xr:uid="{DA84CC91-B725-447A-9101-813DB4A7F74C}"/>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2 7" xfId="53166" xr:uid="{D291F4A2-21DE-453A-9B84-CC340C7D4C2C}"/>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3 4" xfId="56179" xr:uid="{7B2B53E1-7B91-4226-A3DC-0DC3884F93CC}"/>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2 8" xfId="50196" xr:uid="{03CF5377-078E-4524-8482-6A6EB559951D}"/>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2 4" xfId="57705" xr:uid="{4869867A-B83D-4E9A-BA24-CA445D94143F}"/>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3 7" xfId="51722" xr:uid="{69F39384-3F24-47F9-A915-956625C87529}"/>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4 4" xfId="54735" xr:uid="{C38839AB-67DD-42FF-BFEA-086F08145DE5}"/>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3 9" xfId="48752" xr:uid="{899BC8AC-CB37-4BBF-96C1-4057F50215E8}"/>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2 4" xfId="58427" xr:uid="{35303269-F9A0-4829-8B80-93290D1C96C9}"/>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2 7" xfId="52444" xr:uid="{AA029E2C-8CF3-486C-9158-483CF24CB051}"/>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3 4" xfId="55457" xr:uid="{EC089C8F-6FDC-4D45-A62D-C5ECA918C3F6}"/>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4 8" xfId="49474" xr:uid="{2B2409EC-EA57-4036-B3FE-B81F85FEDCE7}"/>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2 4" xfId="56983" xr:uid="{CF320FD5-1373-49FE-813C-409BE1DFF24B}"/>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5 7" xfId="51000" xr:uid="{FBFCE3B7-447B-4356-A79A-5B0D7FCEDEE1}"/>
    <cellStyle name="40% - Accent1 3 2 6" xfId="12176" xr:uid="{308C1CD6-E7DC-40EC-82B3-F0A87D945FF3}"/>
    <cellStyle name="40% - Accent1 3 2 6 2" xfId="30103" xr:uid="{260B669C-98AA-46E5-ABD0-126497CBD953}"/>
    <cellStyle name="40% - Accent1 3 2 6 3" xfId="42048" xr:uid="{8CE6CA97-3AB3-4F9D-871E-89221FFAA1D7}"/>
    <cellStyle name="40% - Accent1 3 2 6 4" xfId="54013" xr:uid="{0C977CC6-50FB-40B6-B5C8-25CF1F0DB698}"/>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11" xfId="48146" xr:uid="{4621775D-3F5A-4F51-AAFC-38839ED455FF}"/>
    <cellStyle name="40% - Accent1 3 3 2" xfId="677" xr:uid="{00000000-0005-0000-0000-00006A000000}"/>
    <cellStyle name="40% - Accent1 3 3 2 10" xfId="48494" xr:uid="{E663801E-7C58-4EC3-95FA-00983ECAB095}"/>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2 4" xfId="59613" xr:uid="{62646AB6-3E78-4AF6-96A3-53CD11675315}"/>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2 7" xfId="53630" xr:uid="{7AB689CB-BECD-43F4-B334-BBA34991EC58}"/>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3 4" xfId="56643" xr:uid="{7A23E99C-3BB9-4EBA-ACF9-AC36089F1586}"/>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2 8" xfId="50660" xr:uid="{488ADB3F-4F9C-4C74-8034-7B3E49ECE4AB}"/>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2 4" xfId="58169" xr:uid="{A57B582B-D26E-4B70-AB3C-F1482D8FE690}"/>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3 7" xfId="52186" xr:uid="{9234B303-3CD3-440F-85B9-EA6F3FD9C8DC}"/>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4 4" xfId="55199" xr:uid="{7ED3A814-19FF-4A55-8818-8597B108CBC6}"/>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2 9" xfId="49216" xr:uid="{9FBD2CE0-B76D-4E44-B7A9-C40EB7ACD33A}"/>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2 4" xfId="58891" xr:uid="{60EAF440-4BDC-463C-ACAA-9E0FD417CD89}"/>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2 7" xfId="52908" xr:uid="{CBF13E5F-466C-49FA-85D1-FF2773EA513A}"/>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3 4" xfId="55921" xr:uid="{B35DBA8C-1CE9-4A96-B419-ECDA1EC15504}"/>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3 8" xfId="49938" xr:uid="{C358A651-7BD3-47B7-A8D9-DC0C20DC522D}"/>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2 4" xfId="57447" xr:uid="{AF41D311-B9BD-48F9-8BAF-3AA655E22146}"/>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4 7" xfId="51464" xr:uid="{5DFA6453-B643-48AA-AAAD-6A8299D6902B}"/>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5 4" xfId="54477" xr:uid="{721CA4E7-79B8-41B3-BD51-C5D866071F3A}"/>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2 4" xfId="59265" xr:uid="{A0F7C483-28AF-4428-8D48-02C51B348AA8}"/>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2 7" xfId="53282" xr:uid="{30C83BD2-827D-4B4A-9596-B9344F44FA2B}"/>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3 4" xfId="56295" xr:uid="{CFD4D3D9-2C92-4415-8D55-C445DE9B659A}"/>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2 8" xfId="50312" xr:uid="{DB4C5CE7-CC47-41A7-924C-6403CF574966}"/>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2 4" xfId="57821" xr:uid="{236A5CFF-C355-49A9-9989-68078E9627BE}"/>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3 7" xfId="51838" xr:uid="{E83CD2D8-3BC4-4B64-9F57-4F5BB58D9E71}"/>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4 4" xfId="54851" xr:uid="{4694654B-A203-4290-AABE-609713DBD7C9}"/>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3 9" xfId="48868" xr:uid="{CB78C566-95A2-4A11-8B91-936A2AF58BEA}"/>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2 4" xfId="58543" xr:uid="{81B50CCB-2C5E-4D62-B4AD-1CEDBB078021}"/>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2 7" xfId="52560" xr:uid="{EF6E6599-7941-4D5B-B388-634BE21C72DA}"/>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3 4" xfId="55573" xr:uid="{DA9E1B09-BF39-4F0A-8207-499DA4BA391F}"/>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4 8" xfId="49590" xr:uid="{3EA0039B-BCF5-4240-A22B-87F17BB40CD1}"/>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2 4" xfId="57099" xr:uid="{A158DD17-A464-4364-AAE1-BFEBC746FCF5}"/>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5 7" xfId="51116" xr:uid="{A9886F2C-C6D4-4A53-B6F3-B793FCB8DCDC}"/>
    <cellStyle name="40% - Accent1 3 3 6" xfId="12292" xr:uid="{CCA16883-4211-4B19-B250-84590FDC3C9F}"/>
    <cellStyle name="40% - Accent1 3 3 6 2" xfId="30219" xr:uid="{15D611BC-D6AB-47CC-AEDC-1A69697E0CDF}"/>
    <cellStyle name="40% - Accent1 3 3 6 3" xfId="42164" xr:uid="{01B6504F-11A2-4A33-B44D-69BA71F9AE01}"/>
    <cellStyle name="40% - Accent1 3 3 6 4" xfId="54129" xr:uid="{08F99DBF-ECA7-4C2D-B7F5-F6FD9B3DF136}"/>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10" xfId="48262" xr:uid="{DA038E6A-FD84-4A60-8F5F-17C49210B35F}"/>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2 4" xfId="59381" xr:uid="{06255103-DF13-48D6-93D7-CA546BB3BD7B}"/>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2 7" xfId="53398" xr:uid="{9FE34D3C-D9C4-445E-8048-A0B0F4042CA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3 4" xfId="56411" xr:uid="{45392E0B-8EBC-4F69-92CC-7930F3602867}"/>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2 8" xfId="50428" xr:uid="{67DBCE14-3D83-4640-B528-06839E1966F5}"/>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2 4" xfId="57937" xr:uid="{1A8FEB04-E6C6-493F-8404-E6EDAB57DAF7}"/>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3 7" xfId="51954" xr:uid="{14B7DB54-34AB-44F2-BDB0-DC441E7E9E69}"/>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4 4" xfId="54967" xr:uid="{A62647B6-A7F4-4D8F-A685-7FCC5E525FA4}"/>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2 9" xfId="48984" xr:uid="{738F7365-18E0-4BE4-B5F7-A03B52FE494C}"/>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2 4" xfId="58659" xr:uid="{4E8107EC-8604-4A7F-927E-5CF8C824E0B0}"/>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2 7" xfId="52676" xr:uid="{8318062C-F02A-4E92-AE4D-F6FC6E38756E}"/>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3 4" xfId="55689" xr:uid="{0FB58EFA-C932-4874-BFC2-EEA1ABD2DAAD}"/>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3 8" xfId="49706" xr:uid="{59AADCEA-161C-41E6-A1C8-D38162A9B2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2 4" xfId="57215" xr:uid="{ED704F86-407C-4E66-A86C-DBAF7BAEF12D}"/>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4 7" xfId="51232" xr:uid="{F0DBBF5B-A266-438F-AB5E-03BBE87ABF65}"/>
    <cellStyle name="40% - Accent1 3 4 5" xfId="12408" xr:uid="{B9B6DC7D-E933-4B46-AC77-24BF19BE7007}"/>
    <cellStyle name="40% - Accent1 3 4 5 2" xfId="30335" xr:uid="{BCC19B7F-DA9F-4B1E-A787-51CF0505A1CF}"/>
    <cellStyle name="40% - Accent1 3 4 5 3" xfId="42280" xr:uid="{175F45D2-6FC5-48A4-8440-4E21551F7851}"/>
    <cellStyle name="40% - Accent1 3 4 5 4" xfId="54245" xr:uid="{E7E66609-51E3-4E64-9CC3-D3623CDBD96C}"/>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2 4" xfId="59033" xr:uid="{DA97B9DB-BC15-4D1C-8429-142AAD0B8DF6}"/>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2 7" xfId="53050" xr:uid="{0E611993-23EE-4E8C-B271-89891FCA4AF1}"/>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3 4" xfId="56063" xr:uid="{71B8951F-DA22-4772-8F71-FDEB14D1DE36}"/>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2 8" xfId="50080" xr:uid="{3C02E06B-7E7B-48ED-850C-9EE1222D8F24}"/>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2 4" xfId="57589" xr:uid="{C597263E-6F6B-4251-8E67-72B40693315B}"/>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3 7" xfId="51606" xr:uid="{3ECA16D8-7ED6-4702-B2F9-2232437E38CC}"/>
    <cellStyle name="40% - Accent1 3 5 4" xfId="12782" xr:uid="{A05765A1-FDE5-4993-AD1B-29C6C0E3E740}"/>
    <cellStyle name="40% - Accent1 3 5 4 2" xfId="30709" xr:uid="{4289ED14-A65C-4D66-A44E-B41766438A14}"/>
    <cellStyle name="40% - Accent1 3 5 4 3" xfId="42654" xr:uid="{09031A2F-4404-47D1-8FCD-CA59734E8A5D}"/>
    <cellStyle name="40% - Accent1 3 5 4 4" xfId="54619" xr:uid="{02DFE68B-0709-4097-BAE9-C36719AA9356}"/>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5 9" xfId="48636" xr:uid="{105D32D2-3BDA-4228-8DC9-72F5B28B9BD8}"/>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2 4" xfId="58311" xr:uid="{2C2C83B6-09E5-4EFA-9034-F65E871D2359}"/>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2 7" xfId="52328" xr:uid="{7CD983B1-BD09-4879-BA9C-EF8D2CAE93BE}"/>
    <cellStyle name="40% - Accent1 3 6 3" xfId="13504" xr:uid="{5241F91B-0A48-4666-8225-E72E5AB37847}"/>
    <cellStyle name="40% - Accent1 3 6 3 2" xfId="31431" xr:uid="{CC5BB4B9-C4E9-4A99-B7F6-AC38E691D78C}"/>
    <cellStyle name="40% - Accent1 3 6 3 3" xfId="43376" xr:uid="{B29466E9-2B5A-4923-B978-2CB6D08E4D89}"/>
    <cellStyle name="40% - Accent1 3 6 3 4" xfId="55341" xr:uid="{5227E2B4-F1CA-44D5-B938-F8EA1202D7F5}"/>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6 8" xfId="49358" xr:uid="{70544015-DA4A-423F-80FF-27E80555E59B}"/>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2 4" xfId="56867" xr:uid="{9CC86F3D-0C12-4BD8-9F5F-C986077DA652}"/>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7 7" xfId="50884" xr:uid="{8663122A-5C05-497D-86EA-CE7E44D14AC5}"/>
    <cellStyle name="40% - Accent1 3 8" xfId="12060" xr:uid="{AA78792F-BF3F-4F39-950A-050166F6125D}"/>
    <cellStyle name="40% - Accent1 3 8 2" xfId="29987" xr:uid="{85F05696-1125-480C-8652-9BBA402AC703}"/>
    <cellStyle name="40% - Accent1 3 8 3" xfId="41932" xr:uid="{63B9225B-42D3-4654-B505-0E320A60707B}"/>
    <cellStyle name="40% - Accent1 3 8 4" xfId="53897" xr:uid="{3493B120-D812-4182-84ED-6FA3B1097DBB}"/>
    <cellStyle name="40% - Accent1 3 9" xfId="18019" xr:uid="{90CE8F57-7889-486D-BE16-BB154778C795}"/>
    <cellStyle name="40% - Accent1 4" xfId="155" xr:uid="{00000000-0005-0000-0000-0000B0000000}"/>
    <cellStyle name="40% - Accent1 4 10" xfId="36007" xr:uid="{75C4C30A-50D3-4FF9-B05B-74CA9A7A3DA9}"/>
    <cellStyle name="40% - Accent1 4 11" xfId="47972" xr:uid="{1B6B11CA-B197-4FB3-8583-390E951F2798}"/>
    <cellStyle name="40% - Accent1 4 2" xfId="503" xr:uid="{00000000-0005-0000-0000-0000B0000000}"/>
    <cellStyle name="40% - Accent1 4 2 10" xfId="48320" xr:uid="{1AAECD34-D495-45EA-A09E-146699105449}"/>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2 4" xfId="59439" xr:uid="{BDC88D30-00B2-4DCA-A5BC-D4616D78864B}"/>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2 7" xfId="53456" xr:uid="{4375B110-D481-469F-BAF6-D8B84BD0AE21}"/>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3 4" xfId="56469" xr:uid="{1BD21F10-7B83-4160-AD5E-FB7DC6E5DDBB}"/>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2 8" xfId="50486" xr:uid="{03AD89C5-C02B-41D6-A065-710D180FB469}"/>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2 4" xfId="57995" xr:uid="{D1B1DED9-4B53-42FF-8D68-2859D3F51A74}"/>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3 7" xfId="52012" xr:uid="{8D07B26A-A8EC-4A9F-834B-60A5192C8EED}"/>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4 4" xfId="55025" xr:uid="{9B5FE231-D5AB-4FFC-96E4-D03F3BE61B27}"/>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2 9" xfId="49042" xr:uid="{75AE5F9C-10B8-400C-8A59-E1C02504223B}"/>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2 4" xfId="58717" xr:uid="{2834E56B-3033-4985-AE16-AE6040F7385C}"/>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2 7" xfId="52734" xr:uid="{C7E03468-0C63-44CC-B0B1-915CEEA3CF7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3 4" xfId="55747" xr:uid="{78C2B37D-30ED-47AC-B637-6758F20E3935}"/>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3 8" xfId="49764" xr:uid="{59BBBDA0-0F60-416A-97CF-C00F682D6F8E}"/>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2 4" xfId="57273" xr:uid="{2ADB7465-1AEC-4AAA-8777-D706D2EDB891}"/>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4 7" xfId="51290" xr:uid="{18A47ED8-A7ED-4898-BEF5-1395E7A21B87}"/>
    <cellStyle name="40% - Accent1 4 2 5" xfId="12466" xr:uid="{AD1FD7E2-D36A-45E9-8AEE-212E199A0360}"/>
    <cellStyle name="40% - Accent1 4 2 5 2" xfId="30393" xr:uid="{4B2A4795-7417-4352-B32E-1A7527A05AE7}"/>
    <cellStyle name="40% - Accent1 4 2 5 3" xfId="42338" xr:uid="{D88DA969-89A0-4D49-9F0B-B6B97A92145C}"/>
    <cellStyle name="40% - Accent1 4 2 5 4" xfId="54303" xr:uid="{B6769E10-3904-46D0-B6D3-4AEB365BBA4B}"/>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2 4" xfId="59091" xr:uid="{E3A2C544-21ED-42E7-BC99-26511722FB66}"/>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2 7" xfId="53108" xr:uid="{DBEC3BBA-7B92-4982-BD15-C5BDD6AE1FFB}"/>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3 4" xfId="56121" xr:uid="{6D3C637C-E6FA-435E-9BDA-904058417969}"/>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2 8" xfId="50138" xr:uid="{957E7AF0-6F7E-41BA-93DA-FC89B30C1094}"/>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2 4" xfId="57647" xr:uid="{4D60C7E2-076B-47BD-8076-0FCF3A4DE43B}"/>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3 7" xfId="51664" xr:uid="{B4A8B11E-CD34-425D-B961-252E8C428215}"/>
    <cellStyle name="40% - Accent1 4 3 4" xfId="12840" xr:uid="{B6783856-6916-46CF-9919-CCDCC65E2782}"/>
    <cellStyle name="40% - Accent1 4 3 4 2" xfId="30767" xr:uid="{101B91F6-4B7D-40B9-9B03-39EE8FECBA5A}"/>
    <cellStyle name="40% - Accent1 4 3 4 3" xfId="42712" xr:uid="{7B74A341-EAEC-464B-BFEB-987666541E20}"/>
    <cellStyle name="40% - Accent1 4 3 4 4" xfId="54677" xr:uid="{15FEB4E6-7AA1-4074-8E30-D4A87AADB06D}"/>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3 9" xfId="48694" xr:uid="{5EA05F37-2B14-401A-B9A9-6A819183B392}"/>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2 4" xfId="58369" xr:uid="{6C0D45B7-836B-47F4-ACFD-0414D816F166}"/>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2 7" xfId="52386" xr:uid="{DC4CB8A0-B6C6-4868-8969-D0F4F3D24889}"/>
    <cellStyle name="40% - Accent1 4 4 3" xfId="13562" xr:uid="{4E93B50D-E1C0-432B-9420-5224EDF0C6BA}"/>
    <cellStyle name="40% - Accent1 4 4 3 2" xfId="31489" xr:uid="{657FC795-A48D-475A-BC58-26CAD2F43624}"/>
    <cellStyle name="40% - Accent1 4 4 3 3" xfId="43434" xr:uid="{746ACC5D-C16F-4F3F-B5AB-FABD7ABE68F1}"/>
    <cellStyle name="40% - Accent1 4 4 3 4" xfId="55399" xr:uid="{98D531B4-7BCB-4C78-8B38-055DB6300D7F}"/>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4 8" xfId="49416" xr:uid="{75305EF0-D2D6-4E45-A626-6918A1A8F094}"/>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2 4" xfId="56925" xr:uid="{ECA99297-A7F6-43C2-BECB-169F761052E3}"/>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5 7" xfId="50942" xr:uid="{DA1F7E3E-8883-441B-8036-CE9D71B064BE}"/>
    <cellStyle name="40% - Accent1 4 6" xfId="12118" xr:uid="{0EB3340A-C362-4955-A048-7FC20A02CFB4}"/>
    <cellStyle name="40% - Accent1 4 6 2" xfId="30045" xr:uid="{2B1CB02B-4757-40CB-A23B-30101BC0E296}"/>
    <cellStyle name="40% - Accent1 4 6 3" xfId="41990" xr:uid="{C98ADF29-C8FC-404A-B542-6C7C9D230BC1}"/>
    <cellStyle name="40% - Accent1 4 6 4" xfId="53955" xr:uid="{A5E0FD42-FD90-4F0F-A339-0F09ABC4F2F8}"/>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11" xfId="48088" xr:uid="{4A0DFFCF-E8B4-4E34-8C82-D7A0BD68D8E4}"/>
    <cellStyle name="40% - Accent1 5 2" xfId="619" xr:uid="{00000000-0005-0000-0000-000024010000}"/>
    <cellStyle name="40% - Accent1 5 2 10" xfId="48436" xr:uid="{82C88AC4-AB81-4AA2-80C7-3EE4A7FEFEA8}"/>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2 4" xfId="59555" xr:uid="{3AB849DA-EB20-4C7E-9605-0F2D3834AE8E}"/>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2 7" xfId="53572" xr:uid="{A6669DB9-7D8A-4B81-BF56-0504B6672570}"/>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3 4" xfId="56585" xr:uid="{FF41E185-952E-4E9B-9BE5-56D88EB43CAA}"/>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2 8" xfId="50602" xr:uid="{A6AC49CE-30A4-481F-A228-3B75CACE1219}"/>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2 4" xfId="58111" xr:uid="{2614C53E-AE53-4D70-8D96-BF92976DAA0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3 7" xfId="52128" xr:uid="{47E73ED0-8D08-424D-AF14-48E9AF7CD106}"/>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4 4" xfId="55141" xr:uid="{8F5AE720-430C-45BC-80BB-462768781ABC}"/>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2 9" xfId="49158" xr:uid="{B1A2FDFE-2162-42D8-86A2-51EBDD5F107A}"/>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2 4" xfId="58833" xr:uid="{F806B35A-74F1-47B0-BEF9-C62CBD78EFD8}"/>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2 7" xfId="52850" xr:uid="{98066E54-7013-47EC-BFEC-AB35F7AF6E6B}"/>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3 4" xfId="55863" xr:uid="{C79D328F-30DE-44CB-9040-B8867462C97C}"/>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3 8" xfId="49880" xr:uid="{DAD66CFD-9FD1-4693-92FE-15D30AD1B947}"/>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2 4" xfId="57389" xr:uid="{668D3760-28BB-4755-857C-8B88C8C4D815}"/>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4 7" xfId="51406" xr:uid="{C5A5E74E-FA75-4DE2-9AB7-B101F5AFB8B9}"/>
    <cellStyle name="40% - Accent1 5 2 5" xfId="12582" xr:uid="{F733EF7A-3340-4CB9-B260-F6DB9457772C}"/>
    <cellStyle name="40% - Accent1 5 2 5 2" xfId="30509" xr:uid="{9FDFEA71-BDF0-4313-B8C6-80116F8F1DEC}"/>
    <cellStyle name="40% - Accent1 5 2 5 3" xfId="42454" xr:uid="{C5113E31-F1F0-4EC0-8F20-9CDB3E1CF45B}"/>
    <cellStyle name="40% - Accent1 5 2 5 4" xfId="54419" xr:uid="{A55A82F2-4522-40F1-9EB3-EC5281A470F9}"/>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2 4" xfId="59207" xr:uid="{728E106A-2634-455C-9A7F-68A3DCC15F8C}"/>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2 7" xfId="53224" xr:uid="{57B5218B-6109-4DD8-9BB7-05CFC334B10F}"/>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3 4" xfId="56237" xr:uid="{275AF42C-C1F6-4B6E-95A0-2C12A49AA66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2 8" xfId="50254" xr:uid="{BD81BC52-28B3-43AC-9F85-3F2D31EEB154}"/>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2 4" xfId="57763" xr:uid="{0CF03CD1-7F4D-4F5E-ABB7-770E6E8D11B4}"/>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3 7" xfId="51780" xr:uid="{533B1C25-004A-400B-BF04-9BDCD72D9F14}"/>
    <cellStyle name="40% - Accent1 5 3 4" xfId="12956" xr:uid="{1DF817CA-F7F8-4D86-8336-ED5C23849576}"/>
    <cellStyle name="40% - Accent1 5 3 4 2" xfId="30883" xr:uid="{4113E664-0AF6-4B74-8DAC-E1C04C8DDBA0}"/>
    <cellStyle name="40% - Accent1 5 3 4 3" xfId="42828" xr:uid="{3B3DD624-3A7F-4716-B6D4-10A0AFF31714}"/>
    <cellStyle name="40% - Accent1 5 3 4 4" xfId="54793" xr:uid="{44C9E204-86DE-4255-89D0-1D15EE7CC6B9}"/>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3 9" xfId="48810" xr:uid="{DE2807B8-2A43-4EC7-B3D1-EB97E0D5DB36}"/>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2 4" xfId="58485" xr:uid="{4103C9F8-4168-44DB-B6C0-921F6E5EF490}"/>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2 7" xfId="52502" xr:uid="{057A4CBF-8957-459F-96DC-E32225022B3A}"/>
    <cellStyle name="40% - Accent1 5 4 3" xfId="13678" xr:uid="{1BC02383-14AF-472F-BD4B-13A448DDC7A1}"/>
    <cellStyle name="40% - Accent1 5 4 3 2" xfId="31605" xr:uid="{FFF01044-FE29-4272-A9A3-148944BB8316}"/>
    <cellStyle name="40% - Accent1 5 4 3 3" xfId="43550" xr:uid="{BD333579-2818-43A1-A2D7-E133437C1AC0}"/>
    <cellStyle name="40% - Accent1 5 4 3 4" xfId="55515" xr:uid="{F4198FD5-1CF4-4837-8F51-3EE4845EBCD2}"/>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4 8" xfId="49532" xr:uid="{0C2A7706-E4CC-43E4-BEAE-9C0C55A5EB8A}"/>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2 4" xfId="57041" xr:uid="{2E935A78-126A-4F6E-A100-AC0EF0DA47D9}"/>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5 7" xfId="51058" xr:uid="{3AB2A7EF-E971-44E2-A0C1-895CD5E91979}"/>
    <cellStyle name="40% - Accent1 5 6" xfId="12234" xr:uid="{A5327B36-24A6-4037-8117-ADEB530B92D3}"/>
    <cellStyle name="40% - Accent1 5 6 2" xfId="30161" xr:uid="{417E25B6-0106-430F-A9D4-C5490C9E9C28}"/>
    <cellStyle name="40% - Accent1 5 6 3" xfId="42106" xr:uid="{E70F4A7A-BC91-4F15-845F-43B44761E501}"/>
    <cellStyle name="40% - Accent1 5 6 4" xfId="54071" xr:uid="{34D1E951-3386-4FF5-9B1D-BD9A20B753BD}"/>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10" xfId="48204" xr:uid="{CA2C258B-1AC3-4EDA-8153-33A41109F40D}"/>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2 4" xfId="59323" xr:uid="{906FF1D0-7C71-4958-8953-C2289BD8706C}"/>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2 7" xfId="53340" xr:uid="{F1FE59EF-7CE1-4763-8727-FD70531F52F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3 4" xfId="56353" xr:uid="{65680D9A-CB9B-420D-80BC-C6D3C8C1EFF5}"/>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2 8" xfId="50370" xr:uid="{4CC3DB92-6C7C-4620-A004-25FCDD12776C}"/>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2 4" xfId="57879" xr:uid="{A7B5A445-CBE4-40AD-A4DC-1BED7F37D591}"/>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3 7" xfId="51896" xr:uid="{4BD22137-23F0-4A34-B1A6-ED0A69476278}"/>
    <cellStyle name="40% - Accent1 6 2 4" xfId="13072" xr:uid="{40694685-429C-4D68-9DA5-6363E82E4903}"/>
    <cellStyle name="40% - Accent1 6 2 4 2" xfId="30999" xr:uid="{57D793D7-0070-49B4-800C-A87706D414BB}"/>
    <cellStyle name="40% - Accent1 6 2 4 3" xfId="42944" xr:uid="{A9763FB4-C0A4-4201-B726-682A786A438D}"/>
    <cellStyle name="40% - Accent1 6 2 4 4" xfId="54909" xr:uid="{E5E05B58-9EA6-490C-81A7-3DDFDDBECDAF}"/>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2 9" xfId="48926" xr:uid="{2C8B151B-3644-46EF-ACBF-B00DB3F4372D}"/>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2 4" xfId="58601" xr:uid="{6D9E6758-77A7-4E6C-8452-9078BE466009}"/>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2 7" xfId="52618" xr:uid="{4B7FF5EE-80FF-46BB-8D22-959629A30E7A}"/>
    <cellStyle name="40% - Accent1 6 3 3" xfId="13794" xr:uid="{CD73D2DA-2722-4B90-AB4F-B0DA810DFE21}"/>
    <cellStyle name="40% - Accent1 6 3 3 2" xfId="31721" xr:uid="{8A5E17DE-6244-4609-994A-4523F9E90A9B}"/>
    <cellStyle name="40% - Accent1 6 3 3 3" xfId="43666" xr:uid="{7E93F865-2432-4866-8324-AD3DE8E2F4E6}"/>
    <cellStyle name="40% - Accent1 6 3 3 4" xfId="55631" xr:uid="{34F75BD8-9216-47D5-8BEA-F56B81BCFA2B}"/>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3 8" xfId="49648" xr:uid="{1FE42CA0-6AC1-4883-9E9D-D9C9248745E1}"/>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2 4" xfId="57157" xr:uid="{75D0BEB3-B20D-4C0D-B70B-CA2DEA48C6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4 7" xfId="51174" xr:uid="{C51EBD55-49B0-4FAA-8D04-5D18C100064E}"/>
    <cellStyle name="40% - Accent1 6 5" xfId="12350" xr:uid="{479FD7E2-D1D6-42DC-8191-7B8546151776}"/>
    <cellStyle name="40% - Accent1 6 5 2" xfId="30277" xr:uid="{734C9E3A-6D6E-4C73-AB8E-C65989F0BA61}"/>
    <cellStyle name="40% - Accent1 6 5 3" xfId="42222" xr:uid="{A5C17B07-A8F6-4A8E-900D-ABAD525ED053}"/>
    <cellStyle name="40% - Accent1 6 5 4" xfId="54187" xr:uid="{2FFD2528-B434-4A31-896E-A155C945E717}"/>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10" xfId="48554" xr:uid="{D9EAE4D2-5612-474F-9684-4D4D967AB8D3}"/>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2 4" xfId="59673" xr:uid="{BBEA7452-D4D9-4A51-B365-315FC9E5937D}"/>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2 7" xfId="53690" xr:uid="{E91787C2-2F65-4DB2-BD4D-FC985C2A05A0}"/>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3 4" xfId="56703" xr:uid="{73A1316B-23BB-47C6-83EC-38DFAF63D9FD}"/>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2 8" xfId="50720" xr:uid="{472033E8-F203-43CC-9516-49283644FC14}"/>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2 4" xfId="58229" xr:uid="{AAA6BD30-F744-4E24-A32D-67AF0BC58FF0}"/>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3 7" xfId="52246" xr:uid="{54D9D0E2-861A-41C9-A362-364CF4579531}"/>
    <cellStyle name="40% - Accent1 7 2 4" xfId="13422" xr:uid="{FAEE3416-FEC4-40A8-A3DB-0A3A0DC55656}"/>
    <cellStyle name="40% - Accent1 7 2 4 2" xfId="31349" xr:uid="{C00ADD16-3669-4FEC-9E32-A83B2910CFBE}"/>
    <cellStyle name="40% - Accent1 7 2 4 3" xfId="43294" xr:uid="{E0B744A4-4818-41BE-B253-71684B8DCC76}"/>
    <cellStyle name="40% - Accent1 7 2 4 4" xfId="55259" xr:uid="{C48A730F-5F44-4D9E-A087-E0023352D753}"/>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2 9" xfId="49276" xr:uid="{46196537-FB52-4668-8ECB-AAAC3198959B}"/>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2 4" xfId="58951" xr:uid="{22AFB2CC-2118-4012-A8A3-D562CA73C298}"/>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2 7" xfId="52968" xr:uid="{FF3B1B61-F03E-4AD1-B3CE-ABD22B3CD359}"/>
    <cellStyle name="40% - Accent1 7 3 3" xfId="14144" xr:uid="{FDC3D79A-FCF5-44DD-9C2F-3C71D2DC8E29}"/>
    <cellStyle name="40% - Accent1 7 3 3 2" xfId="32071" xr:uid="{8A9F72AC-5DD6-4441-A606-BA0F08DF894F}"/>
    <cellStyle name="40% - Accent1 7 3 3 3" xfId="44016" xr:uid="{75CD87C3-653F-4950-A2DA-00F301CA8E41}"/>
    <cellStyle name="40% - Accent1 7 3 3 4" xfId="55981" xr:uid="{8B00C26D-6769-4091-B4E9-A46A226F0E14}"/>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3 8" xfId="49998" xr:uid="{42659171-F260-46E2-8FD7-DD69938984AA}"/>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2 4" xfId="57507" xr:uid="{309F8115-DB3B-4F79-8FDD-A169D30E5885}"/>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4 7" xfId="51524" xr:uid="{C4DAED2B-DADD-484D-81F3-E0C4E60F5F74}"/>
    <cellStyle name="40% - Accent1 7 5" xfId="12700" xr:uid="{565EC7BF-C7BF-4C8B-A0A1-6DDB1AA0CF0F}"/>
    <cellStyle name="40% - Accent1 7 5 2" xfId="30627" xr:uid="{2F3DF574-BAD2-49F8-B70F-D6E8AF6E75C3}"/>
    <cellStyle name="40% - Accent1 7 5 3" xfId="42572" xr:uid="{24A26E12-AF51-43C7-8218-C68BC0C54039}"/>
    <cellStyle name="40% - Accent1 7 5 4" xfId="54537" xr:uid="{B10DC78F-5F19-4A75-9C51-0745D9A74A48}"/>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2 4" xfId="58975" xr:uid="{A012C745-D328-4E2F-BF8D-3D7E7ABE4E84}"/>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2 7" xfId="52992" xr:uid="{F6611F4C-EEBE-4DFA-9DC3-7FDA688C61F5}"/>
    <cellStyle name="40% - Accent1 8 2 3" xfId="14168" xr:uid="{AD52AC95-A4C9-41CD-BC24-5760123EC263}"/>
    <cellStyle name="40% - Accent1 8 2 3 2" xfId="32095" xr:uid="{32EC8F25-0427-4857-8872-6B6CD33D8F59}"/>
    <cellStyle name="40% - Accent1 8 2 3 3" xfId="44040" xr:uid="{D31B5E30-E9B8-4A33-B0A9-C841389B0D3F}"/>
    <cellStyle name="40% - Accent1 8 2 3 4" xfId="56005" xr:uid="{CF5A1FB6-5AB4-4907-9754-99393360CE16}"/>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2 8" xfId="50022" xr:uid="{3B74FE30-96F2-40C1-9F3A-3701D9A91C3E}"/>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2 4" xfId="57531" xr:uid="{1B492FC0-085C-4F73-95AF-B58D5F5462BB}"/>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3 7" xfId="51548" xr:uid="{6D60D710-066A-46BC-A3A3-C5208D4A1139}"/>
    <cellStyle name="40% - Accent1 8 4" xfId="12724" xr:uid="{AC5A54BC-6DEC-4BBC-97E8-743D0545C7B4}"/>
    <cellStyle name="40% - Accent1 8 4 2" xfId="30651" xr:uid="{CDE97EF4-087B-4502-903F-1A0524EAC2D3}"/>
    <cellStyle name="40% - Accent1 8 4 3" xfId="42596" xr:uid="{2BC49790-A2BC-46DA-9956-192B51668D18}"/>
    <cellStyle name="40% - Accent1 8 4 4" xfId="54561" xr:uid="{3051BBDE-418D-4724-B14E-EE8D1274F990}"/>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8 9" xfId="48578" xr:uid="{B57F542F-68FD-4902-B33F-790D67400F0B}"/>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2 4" xfId="58253" xr:uid="{9FA99877-5B0E-48F7-B7C5-1C7D6EBCD2FF}"/>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2 7" xfId="52270" xr:uid="{3F7D11C5-F850-44D1-9A9B-90CEB5301A28}"/>
    <cellStyle name="40% - Accent1 9 3" xfId="13446" xr:uid="{24C6DC83-F2D7-4EAE-BD3A-04543BE9F75D}"/>
    <cellStyle name="40% - Accent1 9 3 2" xfId="31373" xr:uid="{30F40E37-28CF-41EE-B8E0-2A13EBEE52CE}"/>
    <cellStyle name="40% - Accent1 9 3 3" xfId="43318" xr:uid="{D53541FB-9DFD-470D-A72A-A99131570189}"/>
    <cellStyle name="40% - Accent1 9 3 4" xfId="55283" xr:uid="{39BA1404-FA21-497D-9CE6-254F62F06B81}"/>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1 9 8" xfId="49300" xr:uid="{A4F1E9CA-B3C2-48B6-AF2A-F1C7FFB14C47}"/>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2 4" xfId="59700" xr:uid="{5326CE6C-CA38-48E4-BD9B-80DA14D4DC02}"/>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2 7" xfId="53717" xr:uid="{443F0444-94F9-4F48-8895-026FA914F736}"/>
    <cellStyle name="40% - Accent2 10 3" xfId="14893" xr:uid="{64AB13D3-73DB-446F-8BDD-5461C89D8919}"/>
    <cellStyle name="40% - Accent2 10 3 2" xfId="32820" xr:uid="{E96F7550-B98C-4A35-A8EB-4347FD9109A2}"/>
    <cellStyle name="40% - Accent2 10 3 3" xfId="44765" xr:uid="{79FF07A4-5FED-4665-A561-BDDA142B1D62}"/>
    <cellStyle name="40% - Accent2 10 3 4" xfId="56730" xr:uid="{56421E89-ECA0-4B8B-98BD-3AD548A57194}"/>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0 8" xfId="50747" xr:uid="{B80A943F-0980-4718-A79E-55E62A1A80D4}"/>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2 4" xfId="59733" xr:uid="{D502888C-DEAA-4E59-BA90-4F5FC39EE313}"/>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2 7" xfId="53750" xr:uid="{857E840E-FC98-4599-BD0B-3A3D971229E5}"/>
    <cellStyle name="40% - Accent2 11 3" xfId="14926" xr:uid="{AC1F1656-98B4-44C3-A793-321E61334849}"/>
    <cellStyle name="40% - Accent2 11 3 2" xfId="32853" xr:uid="{C7C111C4-2153-456C-A8B1-8A99F0756AB7}"/>
    <cellStyle name="40% - Accent2 11 3 3" xfId="44798" xr:uid="{B2E795D4-C148-4D16-9FE3-B98645EF15FC}"/>
    <cellStyle name="40% - Accent2 11 3 4" xfId="56763" xr:uid="{EC40A7C9-DFCF-4025-AED1-8D4D292D1F62}"/>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1 8" xfId="50780" xr:uid="{CA586913-6234-4FFC-8ED4-CFE7FA40F718}"/>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2 4" xfId="59754" xr:uid="{C0FF7641-7814-44A9-89BF-B1910837319B}"/>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2 7" xfId="53771" xr:uid="{EEC958B5-E93F-49F8-B076-9F9CCF63076C}"/>
    <cellStyle name="40% - Accent2 12 3" xfId="14947" xr:uid="{AFDCE7FD-9B94-421A-ABE8-CB3FC08A9355}"/>
    <cellStyle name="40% - Accent2 12 3 2" xfId="32874" xr:uid="{DDEBFF34-9072-4C2A-AD4F-A643C9B58E62}"/>
    <cellStyle name="40% - Accent2 12 3 3" xfId="44819" xr:uid="{FE4F2935-EE4E-410C-8539-49B586AC7348}"/>
    <cellStyle name="40% - Accent2 12 3 4" xfId="56784" xr:uid="{9128B699-B033-4999-8218-AA76D6156903}"/>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2 8" xfId="50801" xr:uid="{0E0ED8D8-87C5-4955-8556-BE8FBA4384FD}"/>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2 4" xfId="56811" xr:uid="{174AE9C9-AC9F-46A3-A332-61F86C757F5D}"/>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3 7" xfId="50828" xr:uid="{38B8AEC2-1244-4701-BD6A-09967B3579D8}"/>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2 4" xfId="59777" xr:uid="{ECFFCF41-2E1B-4D06-B6BE-4C5065CB3321}"/>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4 7" xfId="53794" xr:uid="{3C4A046F-6A85-4301-8E2B-956E8B4705E9}"/>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5 5" xfId="53815" xr:uid="{D5828C5D-F403-4A99-B5EC-F45589ADCA8A}"/>
    <cellStyle name="40% - Accent2 16" xfId="12002" xr:uid="{C52E9BF3-FA29-44C0-9538-AF3B4764057D}"/>
    <cellStyle name="40% - Accent2 16 2" xfId="29929" xr:uid="{3BB572F5-5B6F-409B-A3B6-37B1E96AD8E5}"/>
    <cellStyle name="40% - Accent2 16 3" xfId="41874" xr:uid="{CE2C2610-6F31-4154-A02D-42B93F30F269}"/>
    <cellStyle name="40% - Accent2 16 4" xfId="53839" xr:uid="{513D099C-FB64-4794-BAEB-000508CF16D7}"/>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14" xfId="47890" xr:uid="{6AC125A6-220E-4BE5-A1FA-DF8FCC68328B}"/>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13" xfId="47948" xr:uid="{C7FD948B-A202-4FF7-86C5-8ED938433C53}"/>
    <cellStyle name="40% - Accent2 2 2 2" xfId="247" xr:uid="{00000000-0005-0000-0000-00004A000000}"/>
    <cellStyle name="40% - Accent2 2 2 2 10" xfId="36099" xr:uid="{BF17CFC9-10E9-4A71-8D9A-194D92EC1FE9}"/>
    <cellStyle name="40% - Accent2 2 2 2 11" xfId="48064" xr:uid="{CFDFF3B3-80A6-4BCD-9669-AB59175B01DA}"/>
    <cellStyle name="40% - Accent2 2 2 2 2" xfId="595" xr:uid="{00000000-0005-0000-0000-00004A000000}"/>
    <cellStyle name="40% - Accent2 2 2 2 2 10" xfId="48412" xr:uid="{FF8E0AC5-A1F3-4661-9AD0-B51C5E5D3BB2}"/>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2 4" xfId="59531" xr:uid="{2E1B4632-866C-4B99-83D0-9DBF5C0BEA82}"/>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2 7" xfId="53548" xr:uid="{670C1B86-2FEB-4449-8AAF-D7324FA86980}"/>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3 4" xfId="56561" xr:uid="{8D883E59-B135-4899-BF6C-BC5ECFA581F7}"/>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2 8" xfId="50578" xr:uid="{8588F982-015A-4397-AA1D-88B0F2E44898}"/>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2 4" xfId="58087" xr:uid="{ED58EB00-6AB3-4142-9A9E-CD7CA96BA909}"/>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3 7" xfId="52104" xr:uid="{012A5485-6416-41A3-A80E-882770911C5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4 4" xfId="55117" xr:uid="{8DF81301-8F43-47BF-A6EA-F52D377E5537}"/>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2 9" xfId="49134" xr:uid="{6A79EFA1-4164-44D7-A1F0-A2CB9F4F8DEB}"/>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2 4" xfId="58809" xr:uid="{00E23031-B885-4039-848B-76F34F12C848}"/>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2 7" xfId="52826" xr:uid="{95D96A45-ECAF-4C0F-86A7-FDE3DE11F939}"/>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3 4" xfId="55839" xr:uid="{602E5962-E639-4F8D-B5A1-636C3ADE20E4}"/>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3 8" xfId="49856" xr:uid="{0BF338FC-B1CF-4F01-A27F-D7F7F0D76DEE}"/>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2 4" xfId="57365" xr:uid="{B22EA5FE-512D-4137-9346-0BAD157DFC18}"/>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4 7" xfId="51382" xr:uid="{AC229883-457F-4A02-BD79-0178CBC94AC9}"/>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5 4" xfId="54395" xr:uid="{4E9C1574-E5BB-4A95-B78E-589014E688B7}"/>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2 4" xfId="59183" xr:uid="{5E3CC27C-156B-4626-9EC8-028E522C381E}"/>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2 7" xfId="53200" xr:uid="{666060FE-3C5D-4950-B121-9A34BA9E77C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3 4" xfId="56213" xr:uid="{D4960510-69AB-4610-A8D6-4BA499E78261}"/>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2 8" xfId="50230" xr:uid="{85CE80E3-CBA8-4A7F-8744-7BF9318ECACC}"/>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2 4" xfId="57739" xr:uid="{C8B59AA9-8838-4C75-9C10-BA597E17C92D}"/>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3 7" xfId="51756" xr:uid="{E9190A2D-A720-4CE3-92FD-E220C224DC6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4 4" xfId="54769" xr:uid="{E2A01708-0366-4452-BAE7-2D21071FC3C6}"/>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3 9" xfId="48786" xr:uid="{761EB7A3-0017-457D-A868-FBBBAD5E1C44}"/>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2 4" xfId="58461" xr:uid="{55A48750-F462-46B1-A66E-6BA23B6EFBA7}"/>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2 7" xfId="52478" xr:uid="{60624C4B-6346-42BB-81EE-E83ECD136F32}"/>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3 4" xfId="55491" xr:uid="{4F8860E4-73D7-48F1-BA05-F0145E1EBD25}"/>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4 8" xfId="49508" xr:uid="{3366FEDD-5DF4-4AFC-8AF2-2EB5392D6962}"/>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2 4" xfId="57017" xr:uid="{B8129BA2-B424-4A81-AEFD-422C3C12D52A}"/>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5 7" xfId="51034" xr:uid="{4A5323DD-E530-451A-82E1-31E836ADF3F7}"/>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6 4" xfId="54047" xr:uid="{DD096432-7BE0-4E9B-ADBC-B49E83E5423F}"/>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11" xfId="48180" xr:uid="{8D91E862-681B-4054-B0C5-CF855CE971BA}"/>
    <cellStyle name="40% - Accent2 2 2 3 2" xfId="711" xr:uid="{00000000-0005-0000-0000-00004A000000}"/>
    <cellStyle name="40% - Accent2 2 2 3 2 10" xfId="48528" xr:uid="{FD33435D-091E-4268-87FF-2EB9B77547E6}"/>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2 4" xfId="59647" xr:uid="{D68F11F2-2339-4DB3-9797-81730C075626}"/>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2 7" xfId="53664" xr:uid="{371434DE-0B4C-4BDA-9E30-58877A904CE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3 4" xfId="56677" xr:uid="{70CAB9AA-D0FC-4D2D-828E-FF799125350F}"/>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2 8" xfId="50694" xr:uid="{F8B3A700-4790-4331-B6A4-382F55BDC1B2}"/>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2 4" xfId="58203" xr:uid="{90158619-DDF0-4AD8-B7C9-B822BA187177}"/>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3 7" xfId="52220" xr:uid="{D75016C5-FA7D-4296-9188-52E4F388F3C2}"/>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4 4" xfId="55233" xr:uid="{7A542352-CDD4-46B8-90BF-CEA4BDFBB753}"/>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2 9" xfId="49250" xr:uid="{D95666B3-CEC1-497D-89DC-FF10A78724E4}"/>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2 4" xfId="58925" xr:uid="{1524842B-9726-4979-8094-B3F9A415FF1A}"/>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2 7" xfId="52942" xr:uid="{B3FDE848-328F-447E-ACBD-23E163C46DA1}"/>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3 4" xfId="55955" xr:uid="{BC38A37F-0462-476D-A3CC-F33FC0E0DEE6}"/>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3 8" xfId="49972" xr:uid="{E338C962-C6F4-4EBB-9637-1C13DDD37C1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2 4" xfId="57481" xr:uid="{FF2D9468-32C8-45CA-9A74-B816B5AED529}"/>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4 7" xfId="51498" xr:uid="{5EFD5AA8-46F8-493E-8253-8D86FB4C708A}"/>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5 4" xfId="54511" xr:uid="{16301121-C2A2-46A8-A4D0-D1E6D039630A}"/>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2 4" xfId="59299" xr:uid="{5747C466-76FE-4110-815E-A6D0F94CE8F3}"/>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2 7" xfId="53316" xr:uid="{611713C4-34BE-4F0C-ADA3-1B5DF9F946C4}"/>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3 4" xfId="56329" xr:uid="{FC63A7C9-F1C6-40A1-825B-F72612491414}"/>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2 8" xfId="50346" xr:uid="{9F75AED9-34E9-4DED-803B-F2C4FEC0D304}"/>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2 4" xfId="57855" xr:uid="{545B39F4-8703-4904-891E-EBEB8DB2123D}"/>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3 7" xfId="51872" xr:uid="{5DF4B41C-138B-4B1B-AFA5-A9E7522A41AB}"/>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4 4" xfId="54885" xr:uid="{64CDC44B-0CFC-4A6F-ABF6-8AABF603769C}"/>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3 9" xfId="48902" xr:uid="{9B9D64DF-128A-4975-A50A-951EA2311F63}"/>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2 4" xfId="58577" xr:uid="{9FE7A9AB-6742-4BA4-83D2-176FBE93C905}"/>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2 7" xfId="52594" xr:uid="{4057AFC2-90EB-4B78-85F1-747039FE5BF4}"/>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3 4" xfId="55607" xr:uid="{F87DED24-07E6-4FB6-B439-5A1B97F819D5}"/>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4 8" xfId="49624" xr:uid="{FCB71558-329F-42AC-8D78-7F34F180B4C0}"/>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2 4" xfId="57133" xr:uid="{34E70751-14F8-41BF-918B-9A17B812F589}"/>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5 7" xfId="51150" xr:uid="{9F7B4659-7663-4788-845E-D353A2D38FC0}"/>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6 4" xfId="54163" xr:uid="{A9127F91-8779-488A-AC99-FE0FE52AFDFE}"/>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10" xfId="48296" xr:uid="{41199E13-AA40-427A-81A3-A9026D468E58}"/>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2 4" xfId="59415" xr:uid="{C46F9009-4600-4F33-B9CC-33362CB8623D}"/>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2 7" xfId="53432" xr:uid="{8D2D1E41-1849-4B58-8B40-97895EAA4804}"/>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3 4" xfId="56445" xr:uid="{2AB9EFE2-FB96-4955-8C16-90C5762EBDE5}"/>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2 8" xfId="50462" xr:uid="{6E5BABD5-E0B5-4DC7-B92B-A372FBA9E772}"/>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2 4" xfId="57971" xr:uid="{6DB1FA39-60E1-47EC-B39E-8EF39A633D7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3 7" xfId="51988" xr:uid="{F74D5906-608A-44D5-A495-764CC9B81CB6}"/>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4 4" xfId="55001" xr:uid="{D988B206-C66A-4B8E-97C3-DBD3F4DBDE3E}"/>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2 9" xfId="49018" xr:uid="{04FBBB48-0ACF-4982-84E0-55DC06A7125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2 4" xfId="58693" xr:uid="{F7D7DEFD-414A-4B0E-93AA-2FE8F8307963}"/>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2 7" xfId="52710" xr:uid="{42046368-B54C-40E3-9E85-A69CFACCF83E}"/>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3 4" xfId="55723" xr:uid="{F6C2466E-55C0-4018-B283-787C9DC884A4}"/>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3 8" xfId="49740" xr:uid="{25034784-A1AE-4D15-AA37-13B6E33E32DC}"/>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2 4" xfId="57249" xr:uid="{2ADE1422-159F-4535-B5F0-1D5AA49F204A}"/>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4 7" xfId="51266" xr:uid="{960BDA00-528A-46DC-AC4A-8A6DC481CAC8}"/>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5 4" xfId="54279" xr:uid="{2D436F27-466D-480E-A19C-B156B3398D11}"/>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2 4" xfId="59067" xr:uid="{4710CA54-4671-41F3-AAAB-CF7A935CF5A0}"/>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2 7" xfId="53084" xr:uid="{3882D8BC-DFDD-4D1B-8340-2111FE93AD65}"/>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3 4" xfId="56097" xr:uid="{995FD2FF-51BE-45D4-9345-B0A6E9B59375}"/>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2 8" xfId="50114" xr:uid="{330DFB77-0582-4B49-8884-E03A6BFA0561}"/>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2 4" xfId="57623" xr:uid="{FDACF88C-0F41-417A-97BC-D21FAC634558}"/>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3 7" xfId="51640" xr:uid="{94A390CD-8FBB-4400-96B8-E9CCACCFB648}"/>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4 4" xfId="54653" xr:uid="{7FD986C1-C321-41CA-AF9E-54BECE56AC00}"/>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5 9" xfId="48670" xr:uid="{610F543D-9719-411E-A875-25E768A6EB5D}"/>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2 4" xfId="58345" xr:uid="{0B1B8501-049B-4AF5-8607-DC025DC745F6}"/>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2 7" xfId="52362" xr:uid="{6E21E433-4929-4A73-B582-D9689EC50EF8}"/>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3 4" xfId="55375" xr:uid="{446F0250-7227-4FFC-80B5-CCB857FB9E20}"/>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6 8" xfId="49392" xr:uid="{FF967B53-EA47-4C4B-925D-87616A014EC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2 4" xfId="56901" xr:uid="{E054E712-7ACF-4235-A9BC-E9A1EAFF966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7 7" xfId="50918" xr:uid="{B8D314EA-4616-41DE-836D-F6F826225390}"/>
    <cellStyle name="40% - Accent2 2 2 8" xfId="12094" xr:uid="{C602C2AA-A377-402C-8053-2A6A2B6035C6}"/>
    <cellStyle name="40% - Accent2 2 2 8 2" xfId="30021" xr:uid="{842AF186-EBF1-4C3F-82A2-0CD4BAD91575}"/>
    <cellStyle name="40% - Accent2 2 2 8 3" xfId="41966" xr:uid="{804DEB0A-37E5-4B50-A7D0-C70314431D4E}"/>
    <cellStyle name="40% - Accent2 2 2 8 4" xfId="53931" xr:uid="{399AEA3D-152D-4BDA-977F-9A9FBEC0CE13}"/>
    <cellStyle name="40% - Accent2 2 2 9" xfId="18053" xr:uid="{2E2F6EAA-266F-4636-9A85-BFC24BF7A932}"/>
    <cellStyle name="40% - Accent2 2 3" xfId="189" xr:uid="{00000000-0005-0000-0000-00004A000000}"/>
    <cellStyle name="40% - Accent2 2 3 10" xfId="36041" xr:uid="{C5911E73-D29F-4FC9-9123-E0A0091DEACE}"/>
    <cellStyle name="40% - Accent2 2 3 11" xfId="48006" xr:uid="{F9592C3C-4EB7-482B-8DD9-B8B74712EDDC}"/>
    <cellStyle name="40% - Accent2 2 3 2" xfId="537" xr:uid="{00000000-0005-0000-0000-00004A000000}"/>
    <cellStyle name="40% - Accent2 2 3 2 10" xfId="48354" xr:uid="{4E32A836-94BB-4A87-985F-5ED0ED6760F7}"/>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2 4" xfId="59473" xr:uid="{FA7C5AD1-8E02-47E7-8095-48483327FF66}"/>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2 7" xfId="53490" xr:uid="{DE1C2689-5B07-4B23-9441-8BDFBCB3F6D6}"/>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3 4" xfId="56503" xr:uid="{14D8BA44-4207-4501-867B-4799696B3F2C}"/>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2 8" xfId="50520" xr:uid="{E4B9E443-1D4F-41CE-8B9A-11E29E625EFC}"/>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2 4" xfId="58029" xr:uid="{A5803C0D-FCED-435E-8363-1FFE43C3762F}"/>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3 7" xfId="52046" xr:uid="{7C19CD2C-0E2A-4447-AF05-33FD55697CA7}"/>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4 4" xfId="55059" xr:uid="{6C94B891-AAD3-43A7-ABEB-4453AB349F5F}"/>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2 9" xfId="49076" xr:uid="{684501CB-E563-41CF-B2E6-D955ECAB8259}"/>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2 4" xfId="58751" xr:uid="{64E14BDE-DE5D-4250-8C79-1EADA6BEB1CC}"/>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2 7" xfId="52768" xr:uid="{8129D5AE-BF72-4D45-9996-A91B19F25B2C}"/>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3 4" xfId="55781" xr:uid="{8A2A3676-A7BC-4C2A-8695-1B11A84633DF}"/>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3 8" xfId="49798" xr:uid="{D3B19824-6CCD-4DCD-8D71-F889F6946D93}"/>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2 4" xfId="57307" xr:uid="{C0C29620-51BF-4BA9-ABA1-66CA935A4300}"/>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4 7" xfId="51324" xr:uid="{E45E0363-3102-46A9-AC26-97A0F97735E5}"/>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5 4" xfId="54337" xr:uid="{C7DC64CB-F026-4CA4-8533-076871C6775A}"/>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2 4" xfId="59125" xr:uid="{C8AC1EEA-9618-479B-BD89-432F5AC15463}"/>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2 7" xfId="53142" xr:uid="{3D24C64E-DFE7-4816-88B0-D4DAE527F3A8}"/>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3 4" xfId="56155" xr:uid="{898A82E4-22E6-412E-953F-5E648A755DA1}"/>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2 8" xfId="50172" xr:uid="{0766F9A6-B0A8-4864-8F5E-5FF1B0611A5F}"/>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2 4" xfId="57681" xr:uid="{55415530-822D-4306-8992-663902CECEC7}"/>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3 7" xfId="51698" xr:uid="{6F5261EF-FBCF-460C-AE8B-31BB30FFC9D5}"/>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4 4" xfId="54711" xr:uid="{3C8D1FA7-3AF7-47BD-BFF8-663655804050}"/>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3 9" xfId="48728" xr:uid="{A981F441-CEF4-4147-9D7F-BC022934857A}"/>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2 4" xfId="58403" xr:uid="{3C444368-4887-49BE-AEA4-9F8D8A3D598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2 7" xfId="52420" xr:uid="{BA71F9DF-946E-4FE6-84EA-5B32089446DD}"/>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3 4" xfId="55433" xr:uid="{FCB219E3-B73F-4F21-89D7-01B160156A50}"/>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4 8" xfId="49450" xr:uid="{F5ADF57E-FF87-4423-BAAF-D2CEEA040F70}"/>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2 4" xfId="56959" xr:uid="{32DD8FC3-79BF-4C97-BE42-F9FD3E84C4DE}"/>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5 7" xfId="50976" xr:uid="{CBFBB2F5-9F75-4FC1-928A-A8FC7A0EF372}"/>
    <cellStyle name="40% - Accent2 2 3 6" xfId="12152" xr:uid="{F4EB3E4B-462F-446C-918B-A1925C7CDA83}"/>
    <cellStyle name="40% - Accent2 2 3 6 2" xfId="30079" xr:uid="{A95622B5-AF8D-4862-9223-B5F20FA287B4}"/>
    <cellStyle name="40% - Accent2 2 3 6 3" xfId="42024" xr:uid="{6018EF3E-4C8E-4F3C-BDCD-B03EB4C5A11D}"/>
    <cellStyle name="40% - Accent2 2 3 6 4" xfId="53989" xr:uid="{160E3F62-FAEB-445B-A997-C6719F30CB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11" xfId="48122" xr:uid="{D18C077E-1E75-4293-B259-9877C60B5FF7}"/>
    <cellStyle name="40% - Accent2 2 4 2" xfId="653" xr:uid="{00000000-0005-0000-0000-00004A000000}"/>
    <cellStyle name="40% - Accent2 2 4 2 10" xfId="48470" xr:uid="{AC7BDB36-08B4-4FD7-A80C-905CCFB928AF}"/>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2 4" xfId="59589" xr:uid="{B1DACFBA-09AB-4BF9-891D-7E16954F9637}"/>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2 7" xfId="53606" xr:uid="{E75B5431-A102-4534-AEFB-90A8788AB9AC}"/>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3 4" xfId="56619" xr:uid="{70E51634-7051-458C-B671-85547DE9D11F}"/>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2 8" xfId="50636" xr:uid="{3C329AA7-F3F7-4C8E-AB4C-CE0367DB5E7E}"/>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2 4" xfId="58145" xr:uid="{7BBD5154-BD54-4C82-B885-B2EFCA59E4E1}"/>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3 7" xfId="52162" xr:uid="{AD8BF198-91A0-49B5-9FD6-87E97CA825FE}"/>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4 4" xfId="55175" xr:uid="{D518766D-DF75-40DB-BB80-78BFA5A688B7}"/>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2 9" xfId="49192" xr:uid="{24EC29AA-2B64-4B27-8306-EE70A7B44BCC}"/>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2 4" xfId="58867" xr:uid="{45EDF4B0-F400-4E6C-8998-B206276C356D}"/>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2 7" xfId="52884" xr:uid="{21AB3DBD-27F8-4AA9-B36E-489DB840D526}"/>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3 4" xfId="55897" xr:uid="{E3290C7B-FA6E-415D-A05B-969A7129B738}"/>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3 8" xfId="49914" xr:uid="{B8055C01-974A-459C-9A2C-D06EE72C67A5}"/>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2 4" xfId="57423" xr:uid="{DB31A5C4-BBD0-4BAC-BE90-29AD0889E710}"/>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4 7" xfId="51440" xr:uid="{9307B933-ADF7-4F6F-8EDD-426FD2162BE7}"/>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5 4" xfId="54453" xr:uid="{3A571BDD-C826-42F9-A6F7-ED9834F3BF0C}"/>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2 4" xfId="59241" xr:uid="{E62E62A8-B2D5-4651-A6A5-98F74F4A04CB}"/>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2 7" xfId="53258" xr:uid="{FCCF1ABA-AA31-43B8-82F4-7D60DE34DA3A}"/>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3 4" xfId="56271" xr:uid="{C49601C6-A5D2-4930-884A-40C3A01B75B2}"/>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2 8" xfId="50288" xr:uid="{0F8719E2-B676-4811-9DE3-9FC705C30DA8}"/>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2 4" xfId="57797" xr:uid="{FC9933D9-6C98-4B8C-A47C-1DD048B9D696}"/>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3 7" xfId="51814" xr:uid="{E608B965-E364-49FB-9A8F-5A73DA66407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4 4" xfId="54827" xr:uid="{2BC7F7CE-BEC9-4A4E-952F-610FCEBDE377}"/>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3 9" xfId="48844" xr:uid="{389F700E-9ED3-4609-8B31-32B61D062DBA}"/>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2 4" xfId="58519" xr:uid="{90CC654A-9770-423D-9FF0-2B7802CAC992}"/>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2 7" xfId="52536" xr:uid="{4655C81B-A06C-4217-9A55-8004F4545E13}"/>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3 4" xfId="55549" xr:uid="{82202B2E-23E3-4ADF-A43E-8347CE4BC5B1}"/>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4 8" xfId="49566" xr:uid="{B3F689D8-0DDE-459A-9EF0-6BA2A075B258}"/>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2 4" xfId="57075" xr:uid="{F01FA9EA-F080-4159-B8FF-10C3E6FA83D3}"/>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5 7" xfId="51092" xr:uid="{5F41B654-0C09-48B3-A62B-DB17D70573D2}"/>
    <cellStyle name="40% - Accent2 2 4 6" xfId="12268" xr:uid="{F32158D0-2E5F-4963-AAFB-AB1327865397}"/>
    <cellStyle name="40% - Accent2 2 4 6 2" xfId="30195" xr:uid="{4559C41D-8B51-4CF6-BAFE-DA2BB7849F0F}"/>
    <cellStyle name="40% - Accent2 2 4 6 3" xfId="42140" xr:uid="{11BB8D91-05C8-45BE-A920-63185366E3D7}"/>
    <cellStyle name="40% - Accent2 2 4 6 4" xfId="54105" xr:uid="{AAF0E50C-45B8-41AC-87A7-14B5964468C1}"/>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10" xfId="48238" xr:uid="{DFC56473-C547-4EE9-8C5B-A8417C2BF17F}"/>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2 4" xfId="59357" xr:uid="{71B90B7E-C06B-4EE8-B7A3-594F47B3A250}"/>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2 7" xfId="53374" xr:uid="{64B56864-39C0-42DC-BBAC-27AE20E96770}"/>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3 4" xfId="56387" xr:uid="{DD641866-20B2-4C07-A578-651564C52B1F}"/>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2 8" xfId="50404" xr:uid="{AF22BF9F-D4D6-425A-B7F3-A652E8C2267E}"/>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2 4" xfId="57913" xr:uid="{F60E8AED-CE0E-43AC-AE80-FEE0FC49E6EF}"/>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3 7" xfId="51930" xr:uid="{3781490E-37EC-4882-A2AA-B1B301651009}"/>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4 4" xfId="54943" xr:uid="{12A6C8CF-BC77-4853-A2F8-E64FC6A2ACB6}"/>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2 9" xfId="48960" xr:uid="{80416687-5827-47D4-A8CD-7EB7948A2BAC}"/>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2 4" xfId="58635" xr:uid="{AB3B2BC6-2108-4D34-AC4D-868957ADAF63}"/>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2 7" xfId="52652" xr:uid="{DACC7E15-1E60-4060-9A17-39B1CD051E67}"/>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3 4" xfId="55665" xr:uid="{6D168594-4DCC-4D08-BDE0-D84C10AAD93B}"/>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3 8" xfId="49682" xr:uid="{3DC32BCC-E7D9-4F3D-B358-FDA53ECE4C50}"/>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2 4" xfId="57191" xr:uid="{629B7A19-0D9E-4A2E-B536-3DD1F8E1938E}"/>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4 7" xfId="51208" xr:uid="{4F1DBE93-FEB7-412C-B81F-A42BADBAA057}"/>
    <cellStyle name="40% - Accent2 2 5 5" xfId="12384" xr:uid="{6BE278A0-2771-44AD-8DEE-C98D1196E2A7}"/>
    <cellStyle name="40% - Accent2 2 5 5 2" xfId="30311" xr:uid="{C96740EF-124C-468F-81C4-FAF6C310786E}"/>
    <cellStyle name="40% - Accent2 2 5 5 3" xfId="42256" xr:uid="{3BDCEB21-44A2-4413-AF91-A93EFCB802B3}"/>
    <cellStyle name="40% - Accent2 2 5 5 4" xfId="54221" xr:uid="{FC7D7E69-07A3-4743-AB23-F97114A4D2E1}"/>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2 4" xfId="59009" xr:uid="{88F989BF-14AC-4E8C-8011-98ABC7F37E02}"/>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2 7" xfId="53026" xr:uid="{6C81C846-A74D-4A5A-8411-A7D1940380B3}"/>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3 4" xfId="56039" xr:uid="{2C522F73-2412-48DA-97D4-ED8942ED38FA}"/>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2 8" xfId="50056" xr:uid="{3C7C319C-A032-4C6A-ADB8-8161C59672C7}"/>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2 4" xfId="57565" xr:uid="{9D8AF755-E3F6-4BBA-9515-9D6D0394F1D7}"/>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3 7" xfId="51582" xr:uid="{10285B87-E186-43D4-8D02-2240DCBA4DFA}"/>
    <cellStyle name="40% - Accent2 2 6 4" xfId="12758" xr:uid="{973BF29F-C5CE-47E9-89C3-6A8132B575C8}"/>
    <cellStyle name="40% - Accent2 2 6 4 2" xfId="30685" xr:uid="{7848088B-44D9-4AC7-A7CC-FB20A9231160}"/>
    <cellStyle name="40% - Accent2 2 6 4 3" xfId="42630" xr:uid="{75CFEF44-1382-4FEF-8196-A9ECF167A922}"/>
    <cellStyle name="40% - Accent2 2 6 4 4" xfId="54595" xr:uid="{4000CC79-A5B8-4BD6-A747-115BEF7B9C21}"/>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6 9" xfId="48612" xr:uid="{B4275C7D-EC6C-4688-8900-2557CC1B140C}"/>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2 4" xfId="58287" xr:uid="{E69FC782-DD7B-4606-89A2-A7FF108FE4E4}"/>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2 7" xfId="52304" xr:uid="{E2D3141A-CAF8-4829-9698-DEE69AAA2364}"/>
    <cellStyle name="40% - Accent2 2 7 3" xfId="13480" xr:uid="{DE7DC2C0-8653-4897-B343-83B6E3299C1E}"/>
    <cellStyle name="40% - Accent2 2 7 3 2" xfId="31407" xr:uid="{B1A1175E-4DCA-4329-8142-AA8085E803D7}"/>
    <cellStyle name="40% - Accent2 2 7 3 3" xfId="43352" xr:uid="{AC34A4A4-A3C1-4F96-9C4C-FFF9D366CBEA}"/>
    <cellStyle name="40% - Accent2 2 7 3 4" xfId="55317" xr:uid="{6B871F0A-E114-4A81-8B9C-F754CDA8EC90}"/>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7 8" xfId="49334" xr:uid="{1508D34F-37EB-4EB2-B218-32BF875687FA}"/>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2 4" xfId="56843" xr:uid="{1558C3FD-03AA-44B5-867E-A712ECD205A2}"/>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8 7" xfId="50860" xr:uid="{4CC41AD6-F12F-49D7-A3D9-B421ED3AD2F9}"/>
    <cellStyle name="40% - Accent2 2 9" xfId="12036" xr:uid="{20A19C7E-076D-42A1-AE3A-3A7122678391}"/>
    <cellStyle name="40% - Accent2 2 9 2" xfId="29963" xr:uid="{FB54C3BB-1B72-4559-B0F3-74CF1E344BB9}"/>
    <cellStyle name="40% - Accent2 2 9 3" xfId="41908" xr:uid="{A615488A-35AC-481D-AAC0-0446F6DE4CF1}"/>
    <cellStyle name="40% - Accent2 2 9 4" xfId="53873" xr:uid="{78A4A622-87A4-453D-9039-2D1C9141752C}"/>
    <cellStyle name="40% - Accent2 20" xfId="23940" xr:uid="{42E58755-8277-4289-BCA7-C840200767F8}"/>
    <cellStyle name="40% - Accent2 21" xfId="35888" xr:uid="{F16C9611-A64D-4AEF-A1F8-4464F7AED460}"/>
    <cellStyle name="40% - Accent2 22" xfId="47832" xr:uid="{F7BA1EB4-C105-43A9-91F0-1D1F56E6B6BE}"/>
    <cellStyle name="40% - Accent2 23" xfId="47853" xr:uid="{42FA00E3-A337-44A1-8986-DE0794666E2D}"/>
    <cellStyle name="40% - Accent2 24" xfId="59798" xr:uid="{A2D56957-6F3A-4FAD-A632-79E545245082}"/>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13" xfId="47917" xr:uid="{8D782FC5-9290-41F7-9E7D-F8B0FE3C3B91}"/>
    <cellStyle name="40% - Accent2 3 2" xfId="216" xr:uid="{00000000-0005-0000-0000-00006C000000}"/>
    <cellStyle name="40% - Accent2 3 2 10" xfId="36068" xr:uid="{484F1C8F-978B-454F-9F1F-776D2ECDD1C3}"/>
    <cellStyle name="40% - Accent2 3 2 11" xfId="48033" xr:uid="{79CC8E86-C595-4792-95D8-793E0B540A0C}"/>
    <cellStyle name="40% - Accent2 3 2 2" xfId="564" xr:uid="{00000000-0005-0000-0000-00006C000000}"/>
    <cellStyle name="40% - Accent2 3 2 2 10" xfId="48381" xr:uid="{078EC15F-DE6E-493E-9DBD-75E51101CCAB}"/>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2 4" xfId="59500" xr:uid="{37718BE2-4D1E-4DEA-878A-AEA8576E4B4A}"/>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2 7" xfId="53517" xr:uid="{834CEDE7-820F-488F-9C48-ECD5F2C9C5A3}"/>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3 4" xfId="56530" xr:uid="{A0586369-4B48-40E6-984F-44132D11BB3F}"/>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2 8" xfId="50547" xr:uid="{0B66509C-F600-4F15-8483-018E36C25A1E}"/>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2 4" xfId="58056" xr:uid="{104F881A-E93F-4115-8148-EE808F7D11AC}"/>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3 7" xfId="52073" xr:uid="{2F04E8B9-A3A6-41BB-939B-52DBFC743FD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4 4" xfId="55086" xr:uid="{EE2469CC-8E49-494F-A5E8-5AE5BCD1FF06}"/>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2 9" xfId="49103" xr:uid="{FEC35180-0D87-4AAA-AB5A-44154ACE82F0}"/>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2 4" xfId="58778" xr:uid="{AD7E6624-C476-40F5-888C-E47CFFF63762}"/>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2 7" xfId="52795" xr:uid="{500E6D46-769A-4E45-B204-365F4E3F0EC3}"/>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3 4" xfId="55808" xr:uid="{9A8D433F-80CE-41E4-A866-075990FCA308}"/>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3 8" xfId="49825" xr:uid="{8EEEA946-CD18-4BFF-8F7A-593D6AD3F179}"/>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2 4" xfId="57334" xr:uid="{44BF3102-8598-45CF-BBA4-63D80CAE3BF9}"/>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4 7" xfId="51351" xr:uid="{9404AB96-69CC-43FA-8973-E4B384D6A237}"/>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5 4" xfId="54364" xr:uid="{E8477959-9E7C-4AE2-93CF-5C8AF9ADD02D}"/>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2 4" xfId="59152" xr:uid="{D5DBB187-8B99-4133-9BA7-BA7288CFADB3}"/>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2 7" xfId="53169" xr:uid="{4ED756D5-7DBE-47E3-AB81-05312E73AAFE}"/>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3 4" xfId="56182" xr:uid="{F35CB95A-5E19-47C8-9974-BA8694FA7423}"/>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2 8" xfId="50199" xr:uid="{26A70401-7BC8-4B8A-8E2D-B8CFF8B5B422}"/>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2 4" xfId="57708" xr:uid="{B778C73D-E196-48A2-AA37-5CE58F00A41D}"/>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3 7" xfId="51725" xr:uid="{A000738F-D72A-4F8B-BDA7-20BB01BA800B}"/>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4 4" xfId="54738" xr:uid="{CCEB1D21-DB0A-47FD-B8C4-15AEB20FD9CF}"/>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3 9" xfId="48755" xr:uid="{CF6C1CA4-6986-47E8-9F0A-8F6DD4BA6837}"/>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2 4" xfId="58430" xr:uid="{57A381CE-34D2-450D-A126-F3F45CF65274}"/>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2 7" xfId="52447" xr:uid="{8CD6C1AE-2AA9-4E73-9B0A-70D60D5F523F}"/>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3 4" xfId="55460" xr:uid="{93FD8F8F-55B1-4675-925B-C0ABD19789D5}"/>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4 8" xfId="49477" xr:uid="{6041A71F-F72E-456B-B941-E637EE52A646}"/>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2 4" xfId="56986" xr:uid="{6FD28036-05EA-42AE-B958-CAC020AC9528}"/>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5 7" xfId="51003" xr:uid="{FC283BA5-93E7-4922-8B6A-68E54985A9A1}"/>
    <cellStyle name="40% - Accent2 3 2 6" xfId="12179" xr:uid="{C35CD9A2-54E0-4BF5-B60F-1114C77F2B58}"/>
    <cellStyle name="40% - Accent2 3 2 6 2" xfId="30106" xr:uid="{82E97C2F-599F-4EAC-AA93-3E4084FE6FB4}"/>
    <cellStyle name="40% - Accent2 3 2 6 3" xfId="42051" xr:uid="{2051330A-0D24-4557-808A-21616788D25E}"/>
    <cellStyle name="40% - Accent2 3 2 6 4" xfId="54016" xr:uid="{65DB70E5-6B2F-4F8E-B36F-A63966B03E52}"/>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11" xfId="48149" xr:uid="{E7315A0F-9669-4EE0-B6B1-B9246DF8D1B3}"/>
    <cellStyle name="40% - Accent2 3 3 2" xfId="680" xr:uid="{00000000-0005-0000-0000-00006C000000}"/>
    <cellStyle name="40% - Accent2 3 3 2 10" xfId="48497" xr:uid="{A29280FF-54F1-478A-90AD-A1C93D0DD034}"/>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2 4" xfId="59616" xr:uid="{5642E2E6-EA79-4A55-93C6-140EDBEA0A27}"/>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2 7" xfId="53633" xr:uid="{230E9637-B783-4956-9772-236E8A03B567}"/>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3 4" xfId="56646" xr:uid="{53823068-4891-48A0-AAAD-248A258D188B}"/>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2 8" xfId="50663" xr:uid="{1E9815B0-6B91-4E14-AECC-03C7E8CB07ED}"/>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2 4" xfId="58172" xr:uid="{F3DBDCA1-7B9F-4C9A-8141-47D632745B3F}"/>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3 7" xfId="52189" xr:uid="{2F806AB6-2BF3-4562-87DC-4E5C44EE7175}"/>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4 4" xfId="55202" xr:uid="{EB3C3D7D-1ED5-47F7-B643-B18ADEDAB54E}"/>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2 9" xfId="49219" xr:uid="{3E138301-911C-4AFC-B525-37B1C11C41AF}"/>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2 4" xfId="58894" xr:uid="{F22551AC-5367-41A2-A5F3-CC212A68D712}"/>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2 7" xfId="52911" xr:uid="{4A33735B-C71B-4F55-897D-070D74FDF027}"/>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3 4" xfId="55924" xr:uid="{B6989072-99C1-4B14-A9F8-24991F3CECF9}"/>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3 8" xfId="49941" xr:uid="{7F71EC4D-38D5-4C8D-BAE8-CED34E3C2D77}"/>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2 4" xfId="57450" xr:uid="{85924217-1E73-42D3-910C-9AEBD743122E}"/>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4 7" xfId="51467" xr:uid="{3658BAB7-0422-4A37-B6DB-37B6CA5E2787}"/>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5 4" xfId="54480" xr:uid="{DDCA3A77-B358-45CD-A45B-640DBEA1EC4B}"/>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2 4" xfId="59268" xr:uid="{F056137B-02B4-4C8D-87A8-CE98C7A71F4C}"/>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2 7" xfId="53285" xr:uid="{31AF48A1-2F21-40DF-BFAB-2FF8835344A3}"/>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3 4" xfId="56298" xr:uid="{F54E143B-6FC0-4F3C-9A0D-53BB1B1EBB2A}"/>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2 8" xfId="50315" xr:uid="{01854C69-1B7F-4388-BEBB-24091DF0622B}"/>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2 4" xfId="57824" xr:uid="{C2AB6709-1A9C-400D-AB94-86B6495A7DB4}"/>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3 7" xfId="51841" xr:uid="{D93226A2-36C6-41C9-949D-139FFEC6E71B}"/>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4 4" xfId="54854" xr:uid="{4B62A0C8-7A91-4A00-A4A6-EA859444C344}"/>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3 9" xfId="48871" xr:uid="{5AC51354-86EB-4612-980E-56C1CBB2A3A6}"/>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2 4" xfId="58546" xr:uid="{C0CF30E2-17E3-434F-8FCA-89480B07D43E}"/>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2 7" xfId="52563" xr:uid="{6A89B757-C68B-4A49-A22E-9C3522F8F01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3 4" xfId="55576" xr:uid="{F73F4AAB-BE65-46B1-B765-4DACD07E2524}"/>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4 8" xfId="49593" xr:uid="{093BF6A2-AD39-41F5-9C56-5836BDA2A775}"/>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2 4" xfId="57102" xr:uid="{19BE2735-27C9-4F5D-8015-5ED1295B12A9}"/>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5 7" xfId="51119" xr:uid="{95CB872B-0E3E-457A-9E81-7B8FA4F41219}"/>
    <cellStyle name="40% - Accent2 3 3 6" xfId="12295" xr:uid="{1A0B1D6F-78C2-44AA-B732-A615CB8CB2BA}"/>
    <cellStyle name="40% - Accent2 3 3 6 2" xfId="30222" xr:uid="{08CCAE9E-E1DC-4A88-9297-A2672C091294}"/>
    <cellStyle name="40% - Accent2 3 3 6 3" xfId="42167" xr:uid="{1B822948-5BDD-4E48-937C-37D09E1DE211}"/>
    <cellStyle name="40% - Accent2 3 3 6 4" xfId="54132" xr:uid="{7C8C5F0E-51C9-4597-9C5A-931A4B55970A}"/>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10" xfId="48265" xr:uid="{F92C9B4B-FDB2-4671-96B7-9EED8C209E27}"/>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2 4" xfId="59384" xr:uid="{AA974FCE-784C-4C4C-B6A9-EE18F2E45A2D}"/>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2 7" xfId="53401" xr:uid="{65D7B5F3-E042-41AE-B2BE-3612487BB385}"/>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3 4" xfId="56414" xr:uid="{911A7DC6-AA97-43D1-812C-22FB41F333B9}"/>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2 8" xfId="50431" xr:uid="{DC2177A9-7E3C-4E86-99C8-3DE5151B055D}"/>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2 4" xfId="57940" xr:uid="{9EF5C913-9470-4002-A158-1F3371494038}"/>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3 7" xfId="51957" xr:uid="{FC1E9821-183A-453F-9389-E533B739B450}"/>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4 4" xfId="54970" xr:uid="{750C0C09-4333-49D4-8EA2-215F58037B82}"/>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2 9" xfId="48987" xr:uid="{064D0194-7117-43D3-9508-01F981302A44}"/>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2 4" xfId="58662" xr:uid="{6C72B35B-0FB8-4ED5-A4CD-41F4F9C4A287}"/>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2 7" xfId="52679" xr:uid="{D8934DD4-4988-432F-9D85-84E52268B385}"/>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3 4" xfId="55692" xr:uid="{CBA09043-88C3-45E4-947F-3BEE06DD240C}"/>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3 8" xfId="49709" xr:uid="{9A6B24FA-E259-483D-8F04-705C113EDFD6}"/>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2 4" xfId="57218" xr:uid="{9FB44D78-E6F6-4E08-B4D6-9BF3820FAF99}"/>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4 7" xfId="51235" xr:uid="{016FAF28-C4E4-450C-83C0-890907629C89}"/>
    <cellStyle name="40% - Accent2 3 4 5" xfId="12411" xr:uid="{48BA50CA-A8CE-40DB-9092-47C7A88F2A70}"/>
    <cellStyle name="40% - Accent2 3 4 5 2" xfId="30338" xr:uid="{64FA095A-A2D9-4280-8E46-651660FA155C}"/>
    <cellStyle name="40% - Accent2 3 4 5 3" xfId="42283" xr:uid="{A0AC88E9-68BE-4D78-92AF-E4856BA3E6E9}"/>
    <cellStyle name="40% - Accent2 3 4 5 4" xfId="54248" xr:uid="{6941403E-7CAD-4D71-922F-9D0BBC04FE2F}"/>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2 4" xfId="59036" xr:uid="{2D1EFB28-EBCF-4E25-9197-BB4688475691}"/>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2 7" xfId="53053" xr:uid="{18BB8ECB-A347-4AEA-B19B-27A714E6F5CD}"/>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3 4" xfId="56066" xr:uid="{76B93CCF-EED9-45BD-8640-EB11E4AF8701}"/>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2 8" xfId="50083" xr:uid="{E0EA8BC8-0559-4860-A87D-352E17E8B902}"/>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2 4" xfId="57592" xr:uid="{653B9025-5F1A-44B3-BC32-50406BDE2269}"/>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3 7" xfId="51609" xr:uid="{F63A1773-1C98-4660-84E0-25911A38EC05}"/>
    <cellStyle name="40% - Accent2 3 5 4" xfId="12785" xr:uid="{1E81C2FE-60C8-4044-943D-8BDFAACAAB7A}"/>
    <cellStyle name="40% - Accent2 3 5 4 2" xfId="30712" xr:uid="{75587E97-DDF3-434B-9D7B-C5EBA7CF492C}"/>
    <cellStyle name="40% - Accent2 3 5 4 3" xfId="42657" xr:uid="{5AC8B002-1D41-4F0A-8387-8D5D28FF5117}"/>
    <cellStyle name="40% - Accent2 3 5 4 4" xfId="54622" xr:uid="{06C79853-B1C6-449C-9285-7A33D35A4DC0}"/>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5 9" xfId="48639" xr:uid="{A196B524-5593-494F-B162-52F16793548D}"/>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2 4" xfId="58314" xr:uid="{5F0038D6-2A2D-4101-A49E-B376D774DE83}"/>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2 7" xfId="52331" xr:uid="{D67D7B5E-3A5C-417D-8337-C0078648CAE6}"/>
    <cellStyle name="40% - Accent2 3 6 3" xfId="13507" xr:uid="{D38C75D0-AC74-40BC-A831-3FF5FCD6FA01}"/>
    <cellStyle name="40% - Accent2 3 6 3 2" xfId="31434" xr:uid="{1E213ABB-26B9-4A3D-B331-1B331D54EA11}"/>
    <cellStyle name="40% - Accent2 3 6 3 3" xfId="43379" xr:uid="{B0E7D0BD-C46B-4C13-8F84-75D076FAD537}"/>
    <cellStyle name="40% - Accent2 3 6 3 4" xfId="55344" xr:uid="{95A482C1-68AB-48D7-A10F-06F6A9CC006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6 8" xfId="49361" xr:uid="{BAB18F62-BDE4-4051-815D-8DA9FA8C06AA}"/>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2 4" xfId="56870" xr:uid="{33EEC123-2F5C-42C6-BB1E-FBBF0BC811A8}"/>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7 7" xfId="50887" xr:uid="{F5278E88-E3F8-4546-B05A-659D648ACF9B}"/>
    <cellStyle name="40% - Accent2 3 8" xfId="12063" xr:uid="{AAC92AA7-1BAF-43A1-92DB-27E7ACCBEB68}"/>
    <cellStyle name="40% - Accent2 3 8 2" xfId="29990" xr:uid="{8CC47634-C3D2-4444-AEF2-DE9DE63D6507}"/>
    <cellStyle name="40% - Accent2 3 8 3" xfId="41935" xr:uid="{DFAB7411-A401-4031-B72D-6C496DA7C348}"/>
    <cellStyle name="40% - Accent2 3 8 4" xfId="53900" xr:uid="{448E79D7-82BE-4F88-8013-8A4857B6BB05}"/>
    <cellStyle name="40% - Accent2 3 9" xfId="18022" xr:uid="{E29C465B-7381-4912-BE40-8AAF0DF89C80}"/>
    <cellStyle name="40% - Accent2 4" xfId="158" xr:uid="{00000000-0005-0000-0000-0000B4000000}"/>
    <cellStyle name="40% - Accent2 4 10" xfId="36010" xr:uid="{3FCB3B7A-3963-4D3A-A418-B88093C82076}"/>
    <cellStyle name="40% - Accent2 4 11" xfId="47975" xr:uid="{3F2115B6-09E5-46AC-BABF-17BDF1D67CA8}"/>
    <cellStyle name="40% - Accent2 4 2" xfId="506" xr:uid="{00000000-0005-0000-0000-0000B4000000}"/>
    <cellStyle name="40% - Accent2 4 2 10" xfId="48323" xr:uid="{DF05547A-DBEB-401F-B90C-8AE830C8929A}"/>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2 4" xfId="59442" xr:uid="{CC2BF9B2-4BD0-475D-92F2-6A96B5ED7899}"/>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2 7" xfId="53459" xr:uid="{00409DBA-7F7B-4ABD-9FEB-3AE506720467}"/>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3 4" xfId="56472" xr:uid="{4AB49EF5-4C0F-40DB-BCBF-5881DE9D6A71}"/>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2 8" xfId="50489" xr:uid="{A025AC6D-1BEA-41EB-A420-0B32E54621AC}"/>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2 4" xfId="57998" xr:uid="{0635FAEF-3A84-47A2-8DBA-29246A4292B6}"/>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3 7" xfId="52015" xr:uid="{849CCE36-3444-4108-9479-5D9D9CE53185}"/>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4 4" xfId="55028" xr:uid="{DD5F3E80-7AB0-4169-80FF-2BB5BD432F8A}"/>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2 9" xfId="49045" xr:uid="{0455C23F-68AF-485F-A836-A07015E19F45}"/>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2 4" xfId="58720" xr:uid="{5F0DBE7B-7367-4CC7-93BB-41C025C2EB7D}"/>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2 7" xfId="52737" xr:uid="{7D5C3709-7F24-4F47-9473-8BEA8FFE144D}"/>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3 4" xfId="55750" xr:uid="{C53DA8B9-706C-4C60-80A7-A7D1D4AC6565}"/>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3 8" xfId="49767" xr:uid="{D8E6D184-442F-4559-AE1E-862EFCCEE7B2}"/>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2 4" xfId="57276" xr:uid="{D7813AD0-7B4D-417E-BE55-602557D09E49}"/>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4 7" xfId="51293" xr:uid="{5F98E1F3-BCC5-4532-A33C-04AD14690A9E}"/>
    <cellStyle name="40% - Accent2 4 2 5" xfId="12469" xr:uid="{6661D117-E79E-49DE-90EC-2E59936D1902}"/>
    <cellStyle name="40% - Accent2 4 2 5 2" xfId="30396" xr:uid="{8757F452-AC29-42E9-AE1C-E39453A60178}"/>
    <cellStyle name="40% - Accent2 4 2 5 3" xfId="42341" xr:uid="{FEDA6AB5-53AF-4F76-A8AA-EC9E4043588B}"/>
    <cellStyle name="40% - Accent2 4 2 5 4" xfId="54306" xr:uid="{F87E3FFC-D521-4197-A067-6A74E413B1E4}"/>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2 4" xfId="59094" xr:uid="{5B833AB0-C697-4D35-93B3-C1ACE397F07B}"/>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2 7" xfId="53111" xr:uid="{3368DCC9-83E7-4757-A271-3E4768869D21}"/>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3 4" xfId="56124" xr:uid="{A4814D73-DF9A-45BE-A286-4C72B7F7C166}"/>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2 8" xfId="50141" xr:uid="{E89E380E-5CB6-4A02-9E69-6FD20E6618FA}"/>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2 4" xfId="57650" xr:uid="{7C6EE6DA-3A84-4019-BBC9-64CA47391B6A}"/>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3 7" xfId="51667" xr:uid="{F10AE986-8811-48FE-81E8-58103590DD68}"/>
    <cellStyle name="40% - Accent2 4 3 4" xfId="12843" xr:uid="{347E4F88-07C4-469F-8284-9DFF91283D27}"/>
    <cellStyle name="40% - Accent2 4 3 4 2" xfId="30770" xr:uid="{22266C2E-5882-4C2A-885A-4786E4A29178}"/>
    <cellStyle name="40% - Accent2 4 3 4 3" xfId="42715" xr:uid="{DC69AC91-42E7-48A4-B6D9-D59139D1C817}"/>
    <cellStyle name="40% - Accent2 4 3 4 4" xfId="54680" xr:uid="{46B51872-E282-4FEB-9BA7-52EF59F133F2}"/>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3 9" xfId="48697" xr:uid="{AC9F41D3-5E62-455E-ADD9-374A785562C4}"/>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2 4" xfId="58372" xr:uid="{9035E892-905C-44BD-9164-3954B90E3F50}"/>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2 7" xfId="52389" xr:uid="{C6C22375-CC1B-4C7B-ABF1-79DB3EA86A36}"/>
    <cellStyle name="40% - Accent2 4 4 3" xfId="13565" xr:uid="{14D81196-72FE-4729-B960-D1EBBABCB7DA}"/>
    <cellStyle name="40% - Accent2 4 4 3 2" xfId="31492" xr:uid="{474809DC-C296-4988-B317-D4DC79BAE1DB}"/>
    <cellStyle name="40% - Accent2 4 4 3 3" xfId="43437" xr:uid="{EFCB6850-29F7-4D79-B204-9671D174A644}"/>
    <cellStyle name="40% - Accent2 4 4 3 4" xfId="55402" xr:uid="{75F38E15-1933-4819-BCDF-F2C850CF83A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4 8" xfId="49419" xr:uid="{27CD8980-773A-4390-A329-772981E68BBE}"/>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2 4" xfId="56928" xr:uid="{143495AE-AC6D-4E14-981A-39F8AA9D0E7F}"/>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5 7" xfId="50945" xr:uid="{658DEEBE-F4EC-4149-A48E-6587D15D4BBC}"/>
    <cellStyle name="40% - Accent2 4 6" xfId="12121" xr:uid="{0DD29B5A-841D-433E-8DE9-2BEEEBBBC496}"/>
    <cellStyle name="40% - Accent2 4 6 2" xfId="30048" xr:uid="{28858E7D-4C7B-4DEE-B179-394C1B00B347}"/>
    <cellStyle name="40% - Accent2 4 6 3" xfId="41993" xr:uid="{CE4400B9-137F-4EFC-9EBD-035431ADE617}"/>
    <cellStyle name="40% - Accent2 4 6 4" xfId="53958" xr:uid="{985A3554-E41A-4AFD-9F2A-E97712A12719}"/>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11" xfId="48091" xr:uid="{01A728D6-8C25-4B48-BA58-4E24F454344F}"/>
    <cellStyle name="40% - Accent2 5 2" xfId="622" xr:uid="{00000000-0005-0000-0000-000028010000}"/>
    <cellStyle name="40% - Accent2 5 2 10" xfId="48439" xr:uid="{22B9B309-84B9-41C0-B391-EA810B3BC002}"/>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2 4" xfId="59558" xr:uid="{6C81FBD9-F429-4099-A2C5-926597EF6542}"/>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2 7" xfId="53575" xr:uid="{CC93E000-0848-4727-AE35-FEB43EC1E53B}"/>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3 4" xfId="56588" xr:uid="{7834FD22-C8E6-455F-839A-DA755F7D3FBF}"/>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2 8" xfId="50605" xr:uid="{3E030226-3FBD-4F6E-B658-9F1B0B588B71}"/>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2 4" xfId="58114" xr:uid="{12540CCB-2B7E-4F4F-85DD-12787EC936F1}"/>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3 7" xfId="52131" xr:uid="{BFCDFD8A-7114-4AD4-B6DE-F06CA39533CF}"/>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4 4" xfId="55144" xr:uid="{2FA0EF62-2E9D-4BB1-9B06-72B6F18FE16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2 9" xfId="49161" xr:uid="{4A0E5AA3-EA0E-425B-8C41-AB5A870DE7F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2 4" xfId="58836" xr:uid="{39B5B1EA-051B-40A0-A43F-58AC06E4F2F6}"/>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2 7" xfId="52853" xr:uid="{3AC97F4F-E39B-48E7-A2A6-146BDB1D3BE8}"/>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3 4" xfId="55866" xr:uid="{BC3DDFF8-1761-47EF-A9F4-F73DF4127389}"/>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3 8" xfId="49883" xr:uid="{B5664888-A4BD-463B-9830-EF4305672EED}"/>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2 4" xfId="57392" xr:uid="{FAA4D45A-71CB-4B6A-9A51-7EA32EC323F6}"/>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4 7" xfId="51409" xr:uid="{6419E900-066B-4847-A18A-8B7772E1D8AD}"/>
    <cellStyle name="40% - Accent2 5 2 5" xfId="12585" xr:uid="{7D016F7F-8B63-459E-9B03-7CBDA85D13D3}"/>
    <cellStyle name="40% - Accent2 5 2 5 2" xfId="30512" xr:uid="{DE40E19E-847C-4983-AADD-C286F04244BE}"/>
    <cellStyle name="40% - Accent2 5 2 5 3" xfId="42457" xr:uid="{93C65355-D9E2-429A-8256-3C5160215ADB}"/>
    <cellStyle name="40% - Accent2 5 2 5 4" xfId="54422" xr:uid="{0EF93DDE-D7FB-488F-A778-C0275D3721D5}"/>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2 4" xfId="59210" xr:uid="{4520DE17-53B8-45B1-B1F3-B64B1D2401A2}"/>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2 7" xfId="53227" xr:uid="{826F78A8-F225-4BA8-9DB1-933982075D6A}"/>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3 4" xfId="56240" xr:uid="{9E2C754E-2517-4618-AD41-7E0C188C4388}"/>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2 8" xfId="50257" xr:uid="{89E4ACBF-958B-4A7C-AD29-1263EF2D3728}"/>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2 4" xfId="57766" xr:uid="{6D134390-D01F-4EEA-AF79-E74EA9844240}"/>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3 7" xfId="51783" xr:uid="{0E785346-AF05-4F21-B467-755CCD2B9B51}"/>
    <cellStyle name="40% - Accent2 5 3 4" xfId="12959" xr:uid="{09A463B2-273A-4D6C-B3D0-2C7157335CF9}"/>
    <cellStyle name="40% - Accent2 5 3 4 2" xfId="30886" xr:uid="{AC7B7643-E9D8-4F19-9915-A8676D31E08C}"/>
    <cellStyle name="40% - Accent2 5 3 4 3" xfId="42831" xr:uid="{2E45CF07-CCF6-4878-B661-A1D2DA364BBC}"/>
    <cellStyle name="40% - Accent2 5 3 4 4" xfId="54796" xr:uid="{D6229993-92B4-411C-84F2-CFE242191282}"/>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3 9" xfId="48813" xr:uid="{E6FC25B5-A288-4119-B63E-B452FD29CBEB}"/>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2 4" xfId="58488" xr:uid="{C852A92F-AA20-4593-9DF3-C117EFDBD775}"/>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2 7" xfId="52505" xr:uid="{4DDD896A-C4EE-404B-91D9-095704067479}"/>
    <cellStyle name="40% - Accent2 5 4 3" xfId="13681" xr:uid="{A7D478A0-1EDD-41CB-BEEC-703581330EE9}"/>
    <cellStyle name="40% - Accent2 5 4 3 2" xfId="31608" xr:uid="{045DBDE6-ADCF-4F09-99F7-B32D8C013FD3}"/>
    <cellStyle name="40% - Accent2 5 4 3 3" xfId="43553" xr:uid="{F7ACFDA3-161A-4F48-A2C6-2AB623CE9BD4}"/>
    <cellStyle name="40% - Accent2 5 4 3 4" xfId="55518" xr:uid="{44C1972C-B722-4B80-BBE5-24E8739D2611}"/>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4 8" xfId="49535" xr:uid="{05F23D2D-1D5F-4216-8F88-5A213FE369B2}"/>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2 4" xfId="57044" xr:uid="{50A7F1BA-6412-479C-B422-51858ADEA414}"/>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5 7" xfId="51061" xr:uid="{96AF0480-05AB-4400-BA1B-CCDA55D1F74F}"/>
    <cellStyle name="40% - Accent2 5 6" xfId="12237" xr:uid="{3F80CEE1-335E-4F1C-92A3-01CD60330F6A}"/>
    <cellStyle name="40% - Accent2 5 6 2" xfId="30164" xr:uid="{499263D0-630B-4B7D-8781-CFEFE2A47C20}"/>
    <cellStyle name="40% - Accent2 5 6 3" xfId="42109" xr:uid="{39B52969-C597-4EEB-BC70-00AC1FCEEAB2}"/>
    <cellStyle name="40% - Accent2 5 6 4" xfId="54074" xr:uid="{32EB83B5-27EE-4040-BB3E-6F0BA3088680}"/>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10" xfId="48207" xr:uid="{ED22900E-A30C-4DF6-940A-1556F8A528C4}"/>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2 4" xfId="59326" xr:uid="{B142D69A-0B29-4F58-9DDC-BEB00CFC4F8C}"/>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2 7" xfId="53343" xr:uid="{9F93F682-E82A-4DF1-9EE0-2C5CBA61A2A5}"/>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3 4" xfId="56356" xr:uid="{56FCC159-B331-4E29-B2D4-8DB74689E749}"/>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2 8" xfId="50373" xr:uid="{A5BC669B-784A-4DB1-BDF5-C9FC2CCD17E4}"/>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2 4" xfId="57882" xr:uid="{C53E1726-0F52-43F4-A6DF-4E6AFFBCC81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3 7" xfId="51899" xr:uid="{57F20405-CCFA-4394-A83D-B929E7F35065}"/>
    <cellStyle name="40% - Accent2 6 2 4" xfId="13075" xr:uid="{3CF02B0F-BAB3-4F7C-AE43-3C394209768E}"/>
    <cellStyle name="40% - Accent2 6 2 4 2" xfId="31002" xr:uid="{4ACE5A2E-74B1-4842-902B-C4E7D9E5301E}"/>
    <cellStyle name="40% - Accent2 6 2 4 3" xfId="42947" xr:uid="{4E004946-AEB7-4B8B-B965-8F132368E048}"/>
    <cellStyle name="40% - Accent2 6 2 4 4" xfId="54912" xr:uid="{0D8F7E9E-F10D-4B30-9A30-7086389B2C5B}"/>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2 9" xfId="48929" xr:uid="{09E4E3AA-60A6-4AFF-9D9E-982DAAA8A998}"/>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2 4" xfId="58604" xr:uid="{85E5C64A-72FE-4F37-9E5A-8066A8DD9E09}"/>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2 7" xfId="52621" xr:uid="{CC163BB2-F182-486D-8526-D13CF863A4A3}"/>
    <cellStyle name="40% - Accent2 6 3 3" xfId="13797" xr:uid="{FB143D6D-FFB9-406A-93C4-4AB5D3D5AC69}"/>
    <cellStyle name="40% - Accent2 6 3 3 2" xfId="31724" xr:uid="{BE3C8864-BB3F-4F32-A1D6-4DFA6674713E}"/>
    <cellStyle name="40% - Accent2 6 3 3 3" xfId="43669" xr:uid="{6B779EAE-D52B-4BB3-9C2D-BFADCD928BFD}"/>
    <cellStyle name="40% - Accent2 6 3 3 4" xfId="55634" xr:uid="{ACCEF7A0-7B2F-47CA-B911-00109BC75BAF}"/>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3 8" xfId="49651" xr:uid="{3F40ED63-C0BB-407F-9256-195C0C0F1354}"/>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2 4" xfId="57160" xr:uid="{88EB212F-D373-4F22-98CC-912B6EE21823}"/>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4 7" xfId="51177" xr:uid="{F22F6ADD-A533-498A-A258-56C63B860E73}"/>
    <cellStyle name="40% - Accent2 6 5" xfId="12353" xr:uid="{A9B647B2-0213-4DB3-A8A8-CF7C06FD0D83}"/>
    <cellStyle name="40% - Accent2 6 5 2" xfId="30280" xr:uid="{4818E673-7C54-4CEA-9FED-5121EFDE1428}"/>
    <cellStyle name="40% - Accent2 6 5 3" xfId="42225" xr:uid="{E7A0E3AD-8EA1-47E7-8279-CCC5F34722E0}"/>
    <cellStyle name="40% - Accent2 6 5 4" xfId="54190" xr:uid="{26087CD1-46A4-4361-9E22-BC57884D934A}"/>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10" xfId="48557" xr:uid="{E9C3C546-883E-47BE-9949-D75517B0103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2 4" xfId="59676" xr:uid="{525B27BD-CA67-4A1B-9D29-C236599CC62C}"/>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2 7" xfId="53693" xr:uid="{3D832776-E146-43EC-A41E-965C3C0374CD}"/>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3 4" xfId="56706" xr:uid="{90B085AF-93FD-4339-AE10-3B2F2E7C5829}"/>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2 8" xfId="50723" xr:uid="{68EFDE58-6306-4EB7-800E-07129D2941B7}"/>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2 4" xfId="58232" xr:uid="{19188C3B-467B-4933-BCBA-427C4B4FF1AC}"/>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3 7" xfId="52249" xr:uid="{E3E337E4-AE2F-42B5-B91E-33F03F5B0930}"/>
    <cellStyle name="40% - Accent2 7 2 4" xfId="13425" xr:uid="{20F87D96-E626-4DF4-A8A7-82C5823DE942}"/>
    <cellStyle name="40% - Accent2 7 2 4 2" xfId="31352" xr:uid="{2107AC2D-D4E5-4FD0-9393-97F4863F9E26}"/>
    <cellStyle name="40% - Accent2 7 2 4 3" xfId="43297" xr:uid="{2528D715-5702-475B-96D6-AF64CD933667}"/>
    <cellStyle name="40% - Accent2 7 2 4 4" xfId="55262" xr:uid="{B6A66704-1732-442A-89B8-71AD7E980FC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2 9" xfId="49279" xr:uid="{22951FF1-6533-4768-94DB-D02F03156B15}"/>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2 4" xfId="58954" xr:uid="{F1BC43C9-1386-4216-A77A-4930ABEDC35E}"/>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2 7" xfId="52971" xr:uid="{F5A6827E-AFE0-4BBF-AA1C-D2612CCEFB89}"/>
    <cellStyle name="40% - Accent2 7 3 3" xfId="14147" xr:uid="{102F0A78-6B59-4B24-86EF-7A304D493EBB}"/>
    <cellStyle name="40% - Accent2 7 3 3 2" xfId="32074" xr:uid="{B40593EE-BC21-443E-BA2E-243985DB91CA}"/>
    <cellStyle name="40% - Accent2 7 3 3 3" xfId="44019" xr:uid="{2B24C983-DD57-485D-84D4-79C8EFFF1408}"/>
    <cellStyle name="40% - Accent2 7 3 3 4" xfId="55984" xr:uid="{538BA9BF-AC07-4F82-AAAC-BBF27DA947DE}"/>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3 8" xfId="50001" xr:uid="{B4723B9E-A270-4B60-BB4A-BF9FB7A20D2E}"/>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2 4" xfId="57510" xr:uid="{8FB362C5-D2F0-4027-84A9-1A987DF7EF63}"/>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4 7" xfId="51527" xr:uid="{135ED028-AA55-4930-805F-C47772A8AB27}"/>
    <cellStyle name="40% - Accent2 7 5" xfId="12703" xr:uid="{48801A34-244F-4253-9AB0-956ABA56EE59}"/>
    <cellStyle name="40% - Accent2 7 5 2" xfId="30630" xr:uid="{4DB361AF-F814-4D29-90A5-41F226BB3F8D}"/>
    <cellStyle name="40% - Accent2 7 5 3" xfId="42575" xr:uid="{521D1F0B-451F-4470-B3DD-FEE53A16EDFB}"/>
    <cellStyle name="40% - Accent2 7 5 4" xfId="54540" xr:uid="{FF5D1485-C3C3-451C-9F56-4FB1B72A2D91}"/>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2 4" xfId="58978" xr:uid="{63106396-6CBA-4B09-AEA7-E7FDFFB1958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2 7" xfId="52995" xr:uid="{CE27ED0B-06D7-46B7-91D7-5D0492905B5A}"/>
    <cellStyle name="40% - Accent2 8 2 3" xfId="14171" xr:uid="{EB26F846-D5C0-4593-B361-58B08D4475EA}"/>
    <cellStyle name="40% - Accent2 8 2 3 2" xfId="32098" xr:uid="{CFB1B2DE-F1B3-4CBE-B06A-CB0E8638ADE7}"/>
    <cellStyle name="40% - Accent2 8 2 3 3" xfId="44043" xr:uid="{A96531AF-33C9-4A18-A679-745685C9E8BC}"/>
    <cellStyle name="40% - Accent2 8 2 3 4" xfId="56008" xr:uid="{83B74069-AACD-4B95-93F1-03639AC689FF}"/>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2 8" xfId="50025" xr:uid="{BD152604-A220-47DD-91ED-13EFE02CABEC}"/>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2 4" xfId="57534" xr:uid="{7F7E33AF-A6B6-4045-860B-EB347E6D2BFF}"/>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3 7" xfId="51551" xr:uid="{97D50CFA-2767-4B12-A9B0-5627B32B063E}"/>
    <cellStyle name="40% - Accent2 8 4" xfId="12727" xr:uid="{BAEB0C96-CA81-4648-A9D8-50CEFBF38E2F}"/>
    <cellStyle name="40% - Accent2 8 4 2" xfId="30654" xr:uid="{7D256CA6-4153-4996-815B-659DCEC1B451}"/>
    <cellStyle name="40% - Accent2 8 4 3" xfId="42599" xr:uid="{BED560A5-8ACE-4BE7-8537-EF0A29D54479}"/>
    <cellStyle name="40% - Accent2 8 4 4" xfId="54564" xr:uid="{F6C3F73C-CB1C-4DED-B9E1-DE202E250828}"/>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8 9" xfId="48581" xr:uid="{009B2421-3D66-4454-AD13-7F9A97828C65}"/>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2 4" xfId="58256" xr:uid="{C1AA4D4F-FD9B-49A7-B12E-EA259EC25C35}"/>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2 7" xfId="52273" xr:uid="{80890340-951C-4E7E-B616-864FA66FA00B}"/>
    <cellStyle name="40% - Accent2 9 3" xfId="13449" xr:uid="{CAEA9EAC-F339-4420-A671-7C0DDA0F49D8}"/>
    <cellStyle name="40% - Accent2 9 3 2" xfId="31376" xr:uid="{B625E813-B894-4C59-8253-9CFB816B49C0}"/>
    <cellStyle name="40% - Accent2 9 3 3" xfId="43321" xr:uid="{3D19E056-C692-4E54-8A9B-52E495AFA708}"/>
    <cellStyle name="40% - Accent2 9 3 4" xfId="55286" xr:uid="{B93BFD8C-F9DD-4DA3-8479-8FF6DF16627D}"/>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2 9 8" xfId="49303" xr:uid="{E57B4D42-5E3E-417F-BE7A-82EC8DBB7705}"/>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2 4" xfId="59703" xr:uid="{78F6674D-0704-45B4-82B4-4ED2BECDDFB9}"/>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2 7" xfId="53720" xr:uid="{D92A1412-5BB3-4B40-AD19-9498EC0C21A2}"/>
    <cellStyle name="40% - Accent3 10 3" xfId="14896" xr:uid="{F8F65D59-1D77-42E9-8593-6104C08E51FD}"/>
    <cellStyle name="40% - Accent3 10 3 2" xfId="32823" xr:uid="{512E918D-E118-46FA-8444-623B5E311496}"/>
    <cellStyle name="40% - Accent3 10 3 3" xfId="44768" xr:uid="{8F68B3AE-94D1-4E79-ABC7-A495ADC9C3B9}"/>
    <cellStyle name="40% - Accent3 10 3 4" xfId="56733" xr:uid="{9C4A7DF0-7E7E-4CC9-AE98-5227171CE2AD}"/>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0 8" xfId="50750" xr:uid="{2F6F9485-F195-4270-977B-10460078BA8D}"/>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2 4" xfId="59736" xr:uid="{0AB31189-9488-496E-9399-2B5CA7E834BD}"/>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2 7" xfId="53753" xr:uid="{1CB448A6-77F0-4319-BC33-FACD5634221B}"/>
    <cellStyle name="40% - Accent3 11 3" xfId="14929" xr:uid="{7C72930B-E8E5-4B80-A976-B8129CEE7950}"/>
    <cellStyle name="40% - Accent3 11 3 2" xfId="32856" xr:uid="{47D3FF7B-724A-4525-83A5-A3F20142D3E0}"/>
    <cellStyle name="40% - Accent3 11 3 3" xfId="44801" xr:uid="{626E5007-68BB-4561-BCBE-4FDAD422EA68}"/>
    <cellStyle name="40% - Accent3 11 3 4" xfId="56766" xr:uid="{13215F59-F777-414C-AEF3-8E2F075A0602}"/>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1 8" xfId="50783" xr:uid="{FB4C778E-B38E-4751-B32B-84CD6A5B8E47}"/>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2 4" xfId="59757" xr:uid="{AFABBA1D-E8B8-4464-A751-7DC327C4C085}"/>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2 7" xfId="53774" xr:uid="{D95D5547-30A4-4BB6-84A1-425756DA0440}"/>
    <cellStyle name="40% - Accent3 12 3" xfId="14950" xr:uid="{4FF7F5DD-5723-4CAD-BE97-E8A05937EC59}"/>
    <cellStyle name="40% - Accent3 12 3 2" xfId="32877" xr:uid="{0FC12013-B57E-4165-AF36-39E71DDFCEE4}"/>
    <cellStyle name="40% - Accent3 12 3 3" xfId="44822" xr:uid="{8D81B651-0D85-4C33-B113-361DADE33034}"/>
    <cellStyle name="40% - Accent3 12 3 4" xfId="56787" xr:uid="{9C373219-66A5-49CC-AC02-AAE3D3A934FF}"/>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2 8" xfId="50804" xr:uid="{780690A9-431B-4A41-A845-E6DA71C0D5AB}"/>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2 4" xfId="56814" xr:uid="{D2385E47-3C11-4044-A9F7-C1DC18D3D0FB}"/>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3 7" xfId="50831" xr:uid="{CF9D1483-1AAA-4165-B8A4-D87DE7D01742}"/>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2 4" xfId="59780" xr:uid="{40D571BD-C0CD-4173-B456-00F6F69B3F54}"/>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4 7" xfId="53797" xr:uid="{760D0D3B-9EEC-423C-85FA-CDB8AB2291EC}"/>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5 5" xfId="53818" xr:uid="{14633146-245A-43BD-A05F-40EF73355AC0}"/>
    <cellStyle name="40% - Accent3 16" xfId="12006" xr:uid="{0EC5D91A-C18B-4D46-A5DE-FAAE11537066}"/>
    <cellStyle name="40% - Accent3 16 2" xfId="29933" xr:uid="{EC6AFAA6-E91A-4A0A-8652-A741F08F9AD8}"/>
    <cellStyle name="40% - Accent3 16 3" xfId="41878" xr:uid="{1FBCA736-85F4-4FDC-8495-E57003C40F18}"/>
    <cellStyle name="40% - Accent3 16 4" xfId="53843" xr:uid="{0CB9F46C-5D35-4F94-B950-822CAD9E01DF}"/>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14" xfId="47893" xr:uid="{B14F9075-26FB-410F-B100-ED55361C87DC}"/>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13" xfId="47951" xr:uid="{A1B6D019-ED8A-46E1-ADC4-BEFB92631112}"/>
    <cellStyle name="40% - Accent3 2 2 2" xfId="250" xr:uid="{00000000-0005-0000-0000-00004B000000}"/>
    <cellStyle name="40% - Accent3 2 2 2 10" xfId="36102" xr:uid="{115E019E-A123-4D22-912F-6F43F6100B6A}"/>
    <cellStyle name="40% - Accent3 2 2 2 11" xfId="48067" xr:uid="{CBD61F1E-47B4-44FF-BD06-D310E9CC75C1}"/>
    <cellStyle name="40% - Accent3 2 2 2 2" xfId="598" xr:uid="{00000000-0005-0000-0000-00004B000000}"/>
    <cellStyle name="40% - Accent3 2 2 2 2 10" xfId="48415" xr:uid="{8373AF95-0438-4EFE-8C74-61AFEBDB56A1}"/>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2 4" xfId="59534" xr:uid="{F3A50162-4616-43C3-AE76-5A5B4BB52256}"/>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2 7" xfId="53551" xr:uid="{39BE8CCA-89A9-4D59-8C46-E0BCE1C078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3 4" xfId="56564" xr:uid="{CB03567A-C217-44D3-B053-B9FE2A9B3B6E}"/>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2 8" xfId="50581" xr:uid="{3AA34D2B-76E0-4D61-B9FF-568C79119B25}"/>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2 4" xfId="58090" xr:uid="{6D109E88-2112-4847-A7CB-1E50E6D9E273}"/>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3 7" xfId="52107" xr:uid="{3DD1647F-B6DC-49E6-A6E5-DB7557510EEC}"/>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4 4" xfId="55120" xr:uid="{615B081F-6EFC-42BA-AAAD-31D84FC266C5}"/>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2 9" xfId="49137" xr:uid="{28B5DE6D-981C-40ED-889E-39D11AEFB7A1}"/>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2 4" xfId="58812" xr:uid="{62206305-2CC7-4826-B6EB-041B7282E02C}"/>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2 7" xfId="52829" xr:uid="{74D1F60A-3551-4E43-A779-C5A9ED0907A0}"/>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3 4" xfId="55842" xr:uid="{EB03921B-3FCF-4E00-BD76-5BB3A66BDF13}"/>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3 8" xfId="49859" xr:uid="{507AD178-C51A-42E0-B356-DFB67A61168C}"/>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2 4" xfId="57368" xr:uid="{B9C13AEA-05AC-4DEA-9C51-74FDE771E7F0}"/>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4 7" xfId="51385" xr:uid="{1D6FC434-5043-4735-8081-116CDCC42EE6}"/>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5 4" xfId="54398" xr:uid="{DE5CE6A3-73D0-4F88-BC0B-F49DBF0A89A6}"/>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2 4" xfId="59186" xr:uid="{4509836A-6A25-410E-B8AF-C49B56B4DE6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2 7" xfId="53203" xr:uid="{171E4532-48B9-4326-B6F8-BB6409CAA8B3}"/>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3 4" xfId="56216" xr:uid="{AEACB3F8-2FB5-4752-9779-D83BE3D21EE3}"/>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2 8" xfId="50233" xr:uid="{6216FDF0-BCCB-4EBE-A8D1-85EEDD10E0C6}"/>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2 4" xfId="57742" xr:uid="{340844E7-B3CE-4B4E-A0D1-6FBCE6A31F8E}"/>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3 7" xfId="51759" xr:uid="{5F08CCDC-7772-4545-B627-5369F8E97AD2}"/>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4 4" xfId="54772" xr:uid="{F3B2F6BA-47F4-498A-BF23-8539F06B3880}"/>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3 9" xfId="48789" xr:uid="{A91051C1-BC1A-49E2-AE85-CF4BA61600FC}"/>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2 4" xfId="58464" xr:uid="{00B24F91-C1B2-456C-B621-2DC3F6136EB7}"/>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2 7" xfId="52481" xr:uid="{B8D5358E-C1DD-4B3D-8062-FF49F13EC03E}"/>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3 4" xfId="55494" xr:uid="{3E2D5E1B-FB16-4B88-9EB4-7A208A70C004}"/>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4 8" xfId="49511" xr:uid="{5AFBDB52-0FDC-4FF7-A914-69AA86C2DE18}"/>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2 4" xfId="57020" xr:uid="{88F5F110-9FD2-4A74-9D54-6D4921B09958}"/>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5 7" xfId="51037" xr:uid="{6F12EF51-52E2-460B-B6D4-A66FEDC1F026}"/>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6 4" xfId="54050" xr:uid="{D21B982A-40FA-414F-9025-2F5124B5A02F}"/>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11" xfId="48183" xr:uid="{C07BF912-4CAB-4349-BF40-C5142C84EBC6}"/>
    <cellStyle name="40% - Accent3 2 2 3 2" xfId="714" xr:uid="{00000000-0005-0000-0000-00004B000000}"/>
    <cellStyle name="40% - Accent3 2 2 3 2 10" xfId="48531" xr:uid="{AE3369B2-2F89-45C6-B021-CB63C1C087F4}"/>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2 4" xfId="59650" xr:uid="{9360F7C5-BCCB-47D2-8BAA-7DDFBF81224E}"/>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2 7" xfId="53667" xr:uid="{6571AC38-1DAA-4A28-9EE9-10A499B5BB72}"/>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3 4" xfId="56680" xr:uid="{E9E9CFD7-0D2B-4136-B61A-4918497BFC51}"/>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2 8" xfId="50697" xr:uid="{B02E9622-BE0A-4098-BF35-F2A4C0DBC64A}"/>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2 4" xfId="58206" xr:uid="{EB254D67-7472-4093-84A1-AD22902F9211}"/>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3 7" xfId="52223" xr:uid="{49853DE4-E82B-4B7A-9871-7C5786B2FFD0}"/>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4 4" xfId="55236" xr:uid="{29914500-4488-4903-9D9D-C81B636C6A87}"/>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2 9" xfId="49253" xr:uid="{807094C9-0ED7-4539-99AF-6D44BAEBADA3}"/>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2 4" xfId="58928" xr:uid="{F9BB77B2-7269-49DA-842F-D51C5E3587D9}"/>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2 7" xfId="52945" xr:uid="{069551B1-4376-4EA2-8067-7A853CB56BC3}"/>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3 4" xfId="55958" xr:uid="{7D3E7723-A191-45EE-98D6-B347D7684FE2}"/>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3 8" xfId="49975" xr:uid="{AB1D3E82-216E-4CA5-BCEF-89C00155D3E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2 4" xfId="57484" xr:uid="{AE0DF9DF-E4D4-48D1-A1BC-872BE89FCABB}"/>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4 7" xfId="51501" xr:uid="{FFCE801A-8ED9-4AA1-950D-343B37FBD073}"/>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5 4" xfId="54514" xr:uid="{15236EF0-DF67-47F1-B60B-7A6297D9AB8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2 4" xfId="59302" xr:uid="{005BB41C-C06C-47DF-AA29-D06C94BBB0E5}"/>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2 7" xfId="53319" xr:uid="{E5267419-F204-41AC-89D4-04008A009A78}"/>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3 4" xfId="56332" xr:uid="{F1E12A1F-F217-4F13-9056-7E5A7395EBAC}"/>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2 8" xfId="50349" xr:uid="{E23CDAE9-0CD6-4884-A16B-F303D257E0AF}"/>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2 4" xfId="57858" xr:uid="{7680387F-E96B-4ADC-9120-2CFA0FDBA5CD}"/>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3 7" xfId="51875" xr:uid="{161D14D1-4B70-465F-9D81-6934E684F81A}"/>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4 4" xfId="54888" xr:uid="{96EA7413-BEC8-404F-96B3-625C9C041AF7}"/>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3 9" xfId="48905" xr:uid="{4D34F784-1078-4391-A210-21C8A6C188D2}"/>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2 4" xfId="58580" xr:uid="{4B8A4ABC-BA8C-433D-BD67-EFCE001BB204}"/>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2 7" xfId="52597" xr:uid="{D4D29502-FB6F-4676-B6B0-1550AB116402}"/>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3 4" xfId="55610" xr:uid="{495333D3-229B-499A-80A8-1932D057BD91}"/>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4 8" xfId="49627" xr:uid="{C10184EF-D407-424B-8FB7-0074427325D3}"/>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2 4" xfId="57136" xr:uid="{C79005EE-BCC1-4497-A92E-9452F0A75A19}"/>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5 7" xfId="51153" xr:uid="{072E24FA-AEAF-42F7-830D-29E4A72DAAB5}"/>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6 4" xfId="54166" xr:uid="{7B6FE588-CB9C-45C5-BEC7-11304E9C79A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10" xfId="48299" xr:uid="{0F22A7FE-85DB-4D8F-A2B9-0A15260CF081}"/>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2 4" xfId="59418" xr:uid="{DEBE432D-876B-4231-85E0-5C5296EE3D37}"/>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2 7" xfId="53435" xr:uid="{BB3F8E81-EF60-41F5-9870-0E03C54E5784}"/>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3 4" xfId="56448" xr:uid="{CDE79C09-B509-44A6-AE26-4CA7E45B7CA6}"/>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2 8" xfId="50465" xr:uid="{BA80DB45-AA3D-476B-BAD6-F710DC4D18A0}"/>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2 4" xfId="57974" xr:uid="{37234971-02E9-4F96-BEF4-62BFB8F9D2A5}"/>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3 7" xfId="51991" xr:uid="{DD346A5F-96F8-448A-93E5-0E25E392814E}"/>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4 4" xfId="55004" xr:uid="{F44D7D0D-4D85-4B14-8D27-D7A43B6DE414}"/>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2 9" xfId="49021" xr:uid="{5C42DFB7-568A-44CB-A51E-983BBEE672CB}"/>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2 4" xfId="58696" xr:uid="{0DF44255-6BFA-47BA-A7B3-96B803418FFC}"/>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2 7" xfId="52713" xr:uid="{3FDB1CEA-2460-4F0C-8CE2-8EE6E707E738}"/>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3 4" xfId="55726" xr:uid="{C7C23BE5-D1F1-44FA-ACC0-8C74A3BDEC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3 8" xfId="49743" xr:uid="{7D1BF1FD-3436-47CD-906D-D5837BB149F5}"/>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2 4" xfId="57252" xr:uid="{86CF3A20-2D7D-42C5-844D-562ADBA84689}"/>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4 7" xfId="51269" xr:uid="{8700204C-9EE2-4F9B-AA67-F7D55AD09314}"/>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5 4" xfId="54282" xr:uid="{E08EE0FB-58F8-49C6-B411-2F2F4A7C6443}"/>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2 4" xfId="59070" xr:uid="{5C1F3059-2740-4E63-BBA9-8B7E41469E2D}"/>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2 7" xfId="53087" xr:uid="{39A88E52-7DDD-49AC-BDB5-9C4418FA8CEA}"/>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3 4" xfId="56100" xr:uid="{AAAEEA26-2A93-43B7-8541-C6F3F25161C2}"/>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2 8" xfId="50117" xr:uid="{04C4EF6E-3A7B-4A17-9EAE-210BD7FBAB1E}"/>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2 4" xfId="57626" xr:uid="{8B898591-C337-4F98-976A-0321C7455F4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3 7" xfId="51643" xr:uid="{EACB326E-D0BF-4986-809F-23878FABC577}"/>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4 4" xfId="54656" xr:uid="{4DC77ED2-F0F8-4267-832C-7B9273EDD6D6}"/>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5 9" xfId="48673" xr:uid="{F01D0C54-DF83-4AA6-B399-DBE6A882215A}"/>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2 4" xfId="58348" xr:uid="{03A34DD3-518E-4A8E-BEA0-0ACB934B874B}"/>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2 7" xfId="52365" xr:uid="{C1A37A0E-5400-4B98-AC8F-9167E06086B6}"/>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3 4" xfId="55378" xr:uid="{8C7A25C4-3C2D-4012-B1F0-479CEDE08628}"/>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6 8" xfId="49395" xr:uid="{B9E00992-CE4E-4754-A5FC-46CE0516C9D2}"/>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2 4" xfId="56904" xr:uid="{6DCB6A35-F59E-45FA-8616-0AE5596ED0BB}"/>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7 7" xfId="50921" xr:uid="{F960FD05-6E30-49DC-9CCC-CD407E4D7CF9}"/>
    <cellStyle name="40% - Accent3 2 2 8" xfId="12097" xr:uid="{EBA30BF0-2FC9-4C17-85DB-B822A6A5D36A}"/>
    <cellStyle name="40% - Accent3 2 2 8 2" xfId="30024" xr:uid="{0EE5A575-C594-4070-B263-4B94AA396303}"/>
    <cellStyle name="40% - Accent3 2 2 8 3" xfId="41969" xr:uid="{9522E529-AB59-45D4-ADA7-FBE7F80BF311}"/>
    <cellStyle name="40% - Accent3 2 2 8 4" xfId="53934" xr:uid="{59A1C5FB-48C5-4568-8115-AE13A2263636}"/>
    <cellStyle name="40% - Accent3 2 2 9" xfId="18056" xr:uid="{B45AD7AB-4954-48B4-95C5-276D3B0A25AD}"/>
    <cellStyle name="40% - Accent3 2 3" xfId="192" xr:uid="{00000000-0005-0000-0000-00004B000000}"/>
    <cellStyle name="40% - Accent3 2 3 10" xfId="36044" xr:uid="{224ABFE3-E820-4EFB-8577-9C1946923BC9}"/>
    <cellStyle name="40% - Accent3 2 3 11" xfId="48009" xr:uid="{7396D0CD-D9B2-4CFC-ADFA-DACB635D6CEA}"/>
    <cellStyle name="40% - Accent3 2 3 2" xfId="540" xr:uid="{00000000-0005-0000-0000-00004B000000}"/>
    <cellStyle name="40% - Accent3 2 3 2 10" xfId="48357" xr:uid="{04C903BC-722F-413A-BF59-858387BAC8E2}"/>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2 4" xfId="59476" xr:uid="{E6EFA17A-FAFF-4853-83A8-CC26D886B358}"/>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2 7" xfId="53493" xr:uid="{33344A51-9E8E-4679-AF42-4FEA2097E649}"/>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3 4" xfId="56506" xr:uid="{75775E9D-FAFF-4543-BAEC-1338686B74A5}"/>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2 8" xfId="50523" xr:uid="{BBD0765C-ADF6-44F7-8327-AD8A50E3805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2 4" xfId="58032" xr:uid="{D501DEAB-8197-4F0A-B270-856F555A31E9}"/>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3 7" xfId="52049" xr:uid="{6CF39044-2014-4A17-AA1D-C1C49D4E99E4}"/>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4 4" xfId="55062" xr:uid="{BC5C4662-B091-40C2-AEB0-0A5869E24F8C}"/>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2 9" xfId="49079" xr:uid="{4CC899D0-24A3-43B2-A7AD-91FDFC10DE49}"/>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2 4" xfId="58754" xr:uid="{2ECB3460-465E-4FD7-A762-51D8DA1CF545}"/>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2 7" xfId="52771" xr:uid="{0CB0CB88-60F9-4964-831E-8F3FCC825432}"/>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3 4" xfId="55784" xr:uid="{B7074B42-F051-4CEC-9AEE-65FE470CB857}"/>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3 8" xfId="49801" xr:uid="{65E04BA5-D5E3-4ABA-9205-F96716BD3228}"/>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2 4" xfId="57310" xr:uid="{732D4FE9-4328-4ACF-8ACD-0C25C9214FEC}"/>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4 7" xfId="51327" xr:uid="{2BDECDD9-D687-437B-87EA-DA9759267011}"/>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5 4" xfId="54340" xr:uid="{9F075892-823D-429E-89FC-225C43169573}"/>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2 4" xfId="59128" xr:uid="{11BB59E5-C8A6-4221-93EF-79BB6B3E3DDC}"/>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2 7" xfId="53145" xr:uid="{AD9FCFB1-86F1-41AB-96EA-1ADD7D361349}"/>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3 4" xfId="56158" xr:uid="{BF60609A-A403-46FC-8547-9C1FC46F590E}"/>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2 8" xfId="50175" xr:uid="{AC9B5B37-8981-4EFA-9580-0539728FDDB4}"/>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2 4" xfId="57684" xr:uid="{5E5D6DB8-42DE-41DD-B06E-706CC09784CA}"/>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3 7" xfId="51701" xr:uid="{CD7D2834-6652-44FE-BD20-956DD16AEE2D}"/>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4 4" xfId="54714" xr:uid="{0B44DFF3-9F87-4310-93D8-C34F684A38F6}"/>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3 9" xfId="48731" xr:uid="{5E24F190-C5CC-4782-9A3C-798FB5040D7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2 4" xfId="58406" xr:uid="{B4AF6784-9349-4357-B474-F73767564BB6}"/>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2 7" xfId="52423" xr:uid="{5B83733B-DBB6-4BB0-8614-8CD0F144DA3F}"/>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3 4" xfId="55436" xr:uid="{8E5474D0-5282-4EF4-A570-E2F218B20930}"/>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4 8" xfId="49453" xr:uid="{E2638B15-D43C-4EB4-9A3F-AB16A5310415}"/>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2 4" xfId="56962" xr:uid="{B6E69D9B-5D51-42A5-8D79-DAEDDB350F39}"/>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5 7" xfId="50979" xr:uid="{00FA06EB-A42B-4F2F-A2D4-A903E243AC72}"/>
    <cellStyle name="40% - Accent3 2 3 6" xfId="12155" xr:uid="{B24390FC-A7FB-4485-90CC-48C17E1118EE}"/>
    <cellStyle name="40% - Accent3 2 3 6 2" xfId="30082" xr:uid="{42673FDD-6E80-4817-8416-B558A06B69FA}"/>
    <cellStyle name="40% - Accent3 2 3 6 3" xfId="42027" xr:uid="{979BBEDC-77D9-4A1B-90A6-FD9FF421F2F2}"/>
    <cellStyle name="40% - Accent3 2 3 6 4" xfId="53992" xr:uid="{0F037929-B127-430D-9F43-D2031E0602D1}"/>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11" xfId="48125" xr:uid="{F6906395-36D8-419E-9D05-AB40E8450C8F}"/>
    <cellStyle name="40% - Accent3 2 4 2" xfId="656" xr:uid="{00000000-0005-0000-0000-00004B000000}"/>
    <cellStyle name="40% - Accent3 2 4 2 10" xfId="48473" xr:uid="{3AF3576C-3F96-40F3-B981-43BC8AD3E3A5}"/>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2 4" xfId="59592" xr:uid="{492E3427-41E7-445D-A452-95AFD3D42648}"/>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2 7" xfId="53609" xr:uid="{F504C413-CE8D-420D-8635-89B2BA4FB72F}"/>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3 4" xfId="56622" xr:uid="{9C474381-D09E-44E0-B6A6-975E4A5F4A4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2 8" xfId="50639" xr:uid="{E606162C-D356-46A4-89CE-93F0B30FDD7D}"/>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2 4" xfId="58148" xr:uid="{3DCA1591-03D8-4F1E-835A-D95924CE8D80}"/>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3 7" xfId="52165" xr:uid="{41B70351-7BDF-41F1-9855-9EFC04140C18}"/>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4 4" xfId="55178" xr:uid="{2212FE3B-7E6E-4CCB-B109-00F531F18310}"/>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2 9" xfId="49195" xr:uid="{FF78CD8F-7390-4F18-950F-CA9355E45945}"/>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2 4" xfId="58870" xr:uid="{58FF294C-4870-4A89-BD8A-E87934245A21}"/>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2 7" xfId="52887" xr:uid="{5CE9B736-2309-49D6-A0D9-3BD19328993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3 4" xfId="55900" xr:uid="{A7813441-F43F-4381-977D-7641AC4A0887}"/>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3 8" xfId="49917" xr:uid="{73F83F68-E503-44B0-97F5-001F62CFD64E}"/>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2 4" xfId="57426" xr:uid="{3EFB7A22-96DA-4229-9D7E-BE661AE0FE18}"/>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4 7" xfId="51443" xr:uid="{FF4D2F39-E636-4227-8A80-F6C6114D1669}"/>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5 4" xfId="54456" xr:uid="{B42A5535-4B98-4E30-BE7F-89F5B74B689E}"/>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2 4" xfId="59244" xr:uid="{1A103CF0-968A-446A-A2A9-1487A10487CE}"/>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2 7" xfId="53261" xr:uid="{8559DEA7-30EE-4016-8133-7DBA503E401A}"/>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3 4" xfId="56274" xr:uid="{AF90EBA5-6E9C-421B-BD90-3D15CD7BCCAC}"/>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2 8" xfId="50291" xr:uid="{A2306E05-38EB-43D7-A922-6E3555BFF4E6}"/>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2 4" xfId="57800" xr:uid="{58990514-B5C2-47D7-83E4-BDFCADF6CAC8}"/>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3 7" xfId="51817" xr:uid="{18AD5082-3291-4110-926A-15DADCC38228}"/>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4 4" xfId="54830" xr:uid="{12D925ED-6163-4E49-80FE-DF97AA42C117}"/>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3 9" xfId="48847" xr:uid="{B8652E02-DA89-436C-9513-AA596CF5246D}"/>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2 4" xfId="58522" xr:uid="{50000376-74B5-4D53-B8E1-4F7A8333394C}"/>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2 7" xfId="52539" xr:uid="{7BD2FD39-C13B-4175-BF57-3ED1B0821BA0}"/>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3 4" xfId="55552" xr:uid="{522A35DA-C924-4232-ABA2-1E97CCD28FA4}"/>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4 8" xfId="49569" xr:uid="{FC40F42E-FFC0-4076-84A0-31F43219E6E1}"/>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2 4" xfId="57078" xr:uid="{5EFC5D44-20E1-4542-9AFE-8B78586857C1}"/>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5 7" xfId="51095" xr:uid="{452122D5-F67D-4E05-ACF0-E3F84EEEC3AF}"/>
    <cellStyle name="40% - Accent3 2 4 6" xfId="12271" xr:uid="{993402CE-63BE-4D9D-B8B7-CF96FD5B79AE}"/>
    <cellStyle name="40% - Accent3 2 4 6 2" xfId="30198" xr:uid="{0DB66680-ADFE-45A2-8E3C-C412344A2120}"/>
    <cellStyle name="40% - Accent3 2 4 6 3" xfId="42143" xr:uid="{E59C46F3-D299-49E3-A03D-156FC0359ECD}"/>
    <cellStyle name="40% - Accent3 2 4 6 4" xfId="54108" xr:uid="{208BF587-75A2-4595-9522-838A69BC125E}"/>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10" xfId="48241" xr:uid="{A7C17AEC-CEB5-4FEF-A9F4-D0177C03C61F}"/>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2 4" xfId="59360" xr:uid="{94B92F96-BF00-469C-AD2F-0F3693201E39}"/>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2 7" xfId="53377" xr:uid="{3D73CEE8-50BC-4A6F-8D21-FDA02167CA89}"/>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3 4" xfId="56390" xr:uid="{D7F2EDCC-2803-45C2-A058-EC4067520622}"/>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2 8" xfId="50407" xr:uid="{F5CB04D8-B0C4-4C21-B257-7F5DCEFA203B}"/>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2 4" xfId="57916" xr:uid="{14D240C8-CE2B-46D0-8D67-1035926EA2B0}"/>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3 7" xfId="51933" xr:uid="{85856040-1077-4A4D-9EE1-C574EB5C0C14}"/>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4 4" xfId="54946" xr:uid="{1DE7B251-527F-4459-9C7C-E21BFD7B7EEB}"/>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2 9" xfId="48963" xr:uid="{2CDCF6EA-B72C-434A-AE89-F4677433FC62}"/>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2 4" xfId="58638" xr:uid="{DA6BD633-CCD9-428C-BA5B-B66483635C95}"/>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2 7" xfId="52655" xr:uid="{5F986AC3-E15F-47A4-87FE-A950416101AA}"/>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3 4" xfId="55668" xr:uid="{331B2A2C-D0E2-4CC5-A3D7-F5E26BA1F0A0}"/>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3 8" xfId="49685" xr:uid="{9CA7490D-0DB5-4F91-ADC5-264CCC1EC27B}"/>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2 4" xfId="57194" xr:uid="{27324201-718E-4997-9C32-736493750BD1}"/>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4 7" xfId="51211" xr:uid="{263730AC-1A0B-4FE4-A261-816FA11DC4D8}"/>
    <cellStyle name="40% - Accent3 2 5 5" xfId="12387" xr:uid="{24B1B7B9-F208-413C-8D3A-BAEB3E4FD1B3}"/>
    <cellStyle name="40% - Accent3 2 5 5 2" xfId="30314" xr:uid="{6B5AF233-EE0F-47FC-AA64-1D26FFEA6B08}"/>
    <cellStyle name="40% - Accent3 2 5 5 3" xfId="42259" xr:uid="{B65C45AC-A91D-44CE-B789-22F74FC80792}"/>
    <cellStyle name="40% - Accent3 2 5 5 4" xfId="54224" xr:uid="{A65051D0-E741-473A-9A2B-98C3076D2647}"/>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2 4" xfId="59012" xr:uid="{72B51D57-FA6D-4F42-81ED-2EDA68A65EED}"/>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2 7" xfId="53029" xr:uid="{FB576732-502C-463D-9A22-F6197286E2E4}"/>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3 4" xfId="56042" xr:uid="{A96F5990-D479-4D25-848E-75D7EF211B5B}"/>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2 8" xfId="50059" xr:uid="{8CAEA034-2FFC-489E-A8D6-B37139D5979D}"/>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2 4" xfId="57568" xr:uid="{C1F4E16F-EDBB-4727-84C9-C84C922B0614}"/>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3 7" xfId="51585" xr:uid="{0946167C-6706-42FA-AAB9-919EEA5D5D93}"/>
    <cellStyle name="40% - Accent3 2 6 4" xfId="12761" xr:uid="{488BCC92-35AC-425B-804C-E492FA2B2BFE}"/>
    <cellStyle name="40% - Accent3 2 6 4 2" xfId="30688" xr:uid="{7AA0A662-0127-4766-A3FF-213052C31A8A}"/>
    <cellStyle name="40% - Accent3 2 6 4 3" xfId="42633" xr:uid="{B4675D0D-09FE-440F-9FAB-D4E2BC2960F8}"/>
    <cellStyle name="40% - Accent3 2 6 4 4" xfId="54598" xr:uid="{4B8600E7-130C-47EB-A2BD-458FBF5BF073}"/>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6 9" xfId="48615" xr:uid="{FCE3CE97-5D09-4D63-858D-199CA25E3D75}"/>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2 4" xfId="58290" xr:uid="{6614CA1F-97B7-4200-8FDE-7C7A09844438}"/>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2 7" xfId="52307" xr:uid="{C9BC4AEA-A651-4DE1-93B9-3581ABA7AE28}"/>
    <cellStyle name="40% - Accent3 2 7 3" xfId="13483" xr:uid="{0AE02C99-1DDC-44FE-B209-69C99E55BC47}"/>
    <cellStyle name="40% - Accent3 2 7 3 2" xfId="31410" xr:uid="{E40764BB-012D-4233-B38F-64B08CDDB1D0}"/>
    <cellStyle name="40% - Accent3 2 7 3 3" xfId="43355" xr:uid="{EA037580-FE5B-4C57-B27F-07888A1961D6}"/>
    <cellStyle name="40% - Accent3 2 7 3 4" xfId="55320" xr:uid="{53C54958-3F72-49D7-AB4C-88D4658CACA4}"/>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7 8" xfId="49337" xr:uid="{06295979-F03A-4091-ABC5-E98C91687404}"/>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2 4" xfId="56846" xr:uid="{2B38C058-AA66-4041-A6DC-2C4ABE5E40DC}"/>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8 7" xfId="50863" xr:uid="{F096A7CC-2BE6-449B-8A57-9C2DB86E614B}"/>
    <cellStyle name="40% - Accent3 2 9" xfId="12039" xr:uid="{AA99770E-682B-43F9-90D7-7D865C4B5FA2}"/>
    <cellStyle name="40% - Accent3 2 9 2" xfId="29966" xr:uid="{43808CDA-0DA4-4154-B43F-86411FEA636D}"/>
    <cellStyle name="40% - Accent3 2 9 3" xfId="41911" xr:uid="{9404369C-40C1-45FC-87A3-7078D53F0404}"/>
    <cellStyle name="40% - Accent3 2 9 4" xfId="53876" xr:uid="{3AD1C5C0-8B66-433E-B424-85EA0976C95B}"/>
    <cellStyle name="40% - Accent3 20" xfId="23943" xr:uid="{BE08C2DB-B712-40CB-ABFC-0937B228C59A}"/>
    <cellStyle name="40% - Accent3 21" xfId="35891" xr:uid="{4F384A9E-B1F8-4E4B-9F2F-2C9044528547}"/>
    <cellStyle name="40% - Accent3 22" xfId="47835" xr:uid="{37EB433C-4AFA-4916-8B57-4F4BC8EE1FD8}"/>
    <cellStyle name="40% - Accent3 23" xfId="47856" xr:uid="{E3878BD3-3F13-4094-99FF-8A38693CD902}"/>
    <cellStyle name="40% - Accent3 24" xfId="59801" xr:uid="{80983F06-C66A-4632-A760-86E176F99A66}"/>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13" xfId="47920" xr:uid="{5639C256-FCFC-4CF6-AB37-DAE2A11C9ADB}"/>
    <cellStyle name="40% - Accent3 3 2" xfId="219" xr:uid="{00000000-0005-0000-0000-00006E000000}"/>
    <cellStyle name="40% - Accent3 3 2 10" xfId="36071" xr:uid="{97C89D14-17AB-4A0B-A74E-4A94094B785C}"/>
    <cellStyle name="40% - Accent3 3 2 11" xfId="48036" xr:uid="{0F813A16-2DBE-4CEC-9BA8-206FFF554936}"/>
    <cellStyle name="40% - Accent3 3 2 2" xfId="567" xr:uid="{00000000-0005-0000-0000-00006E000000}"/>
    <cellStyle name="40% - Accent3 3 2 2 10" xfId="48384" xr:uid="{E76C60F2-BC5F-41D1-A88D-F8E9141993C7}"/>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2 4" xfId="59503" xr:uid="{D0F12228-C331-4550-AA8F-51211A984BB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2 7" xfId="53520" xr:uid="{8493AD12-14A3-47D9-B393-98087FF7127D}"/>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3 4" xfId="56533" xr:uid="{B6BA009D-2238-43F5-8337-C7644F5C704D}"/>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2 8" xfId="50550" xr:uid="{45B7D94C-F320-4296-B235-A7840F06B884}"/>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2 4" xfId="58059" xr:uid="{203B03DC-CACD-4A9B-AEE5-F613AA186E10}"/>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3 7" xfId="52076" xr:uid="{D0C3AB75-47E3-49AD-8965-3A534E80860A}"/>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4 4" xfId="55089" xr:uid="{D6F4B472-07F1-4FDC-B65B-9E0CCD008600}"/>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2 9" xfId="49106" xr:uid="{9B2B88DD-31D8-4E85-B708-3154F1D575E6}"/>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2 4" xfId="58781" xr:uid="{517B6325-6950-435D-843E-021E566CDBE3}"/>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2 7" xfId="52798" xr:uid="{D7869308-11A5-48C0-A251-18CB9C8EB795}"/>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3 4" xfId="55811" xr:uid="{ADE0E377-4486-4438-BF00-2AEE33D86BEC}"/>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3 8" xfId="49828" xr:uid="{456C69F2-78C9-4489-A497-84F069010C3B}"/>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2 4" xfId="57337" xr:uid="{9AE2905D-3F24-4F48-A081-505871CE609C}"/>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4 7" xfId="51354" xr:uid="{C90EBF82-2F56-4D61-B005-C9F8777996B0}"/>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5 4" xfId="54367" xr:uid="{6A2DB8DF-F2D4-4D85-837D-C7C2B1D5D667}"/>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2 4" xfId="59155" xr:uid="{51D09648-A513-43C2-96A2-025BECC3A5A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2 7" xfId="53172" xr:uid="{F745A87E-E8D8-473E-8AA7-4DA84F077D4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3 4" xfId="56185" xr:uid="{3EE64E15-1A3D-4294-97A8-EF35D04EF6D0}"/>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2 8" xfId="50202" xr:uid="{55334ADB-CCC0-49D7-9E59-3065553EC4C0}"/>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2 4" xfId="57711" xr:uid="{3199941D-5444-4618-970A-30B379EEB03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3 7" xfId="51728" xr:uid="{1C85BB10-BBCC-4D01-A936-54DDF6DE9AE1}"/>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4 4" xfId="54741" xr:uid="{08268841-EC9B-40ED-8B3D-75E19D484875}"/>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3 9" xfId="48758" xr:uid="{D7877FD1-AEE9-4579-93EF-AAC2273B98C5}"/>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2 4" xfId="58433" xr:uid="{47BA6D23-4652-48DE-827F-484E1C661C66}"/>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2 7" xfId="52450" xr:uid="{01A9A171-2441-4434-A37D-05DD88C6490E}"/>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3 4" xfId="55463" xr:uid="{C8481C3D-1C96-4DD1-B51C-5AF7287C9852}"/>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4 8" xfId="49480" xr:uid="{009E60B8-F77C-43E7-8B24-4064F57BC278}"/>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2 4" xfId="56989" xr:uid="{DBFAE4DB-3621-4169-B153-F60E7224C06E}"/>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5 7" xfId="51006" xr:uid="{80EBFC7F-DFE6-4529-BC32-75ED8DC687A4}"/>
    <cellStyle name="40% - Accent3 3 2 6" xfId="12182" xr:uid="{5A70735C-A914-4696-A915-B94198D73C97}"/>
    <cellStyle name="40% - Accent3 3 2 6 2" xfId="30109" xr:uid="{B7D5168B-750A-45AC-B7CA-A3B27C3CA7A3}"/>
    <cellStyle name="40% - Accent3 3 2 6 3" xfId="42054" xr:uid="{169A8F3B-4E7A-415A-91A3-845DB9CCE594}"/>
    <cellStyle name="40% - Accent3 3 2 6 4" xfId="54019" xr:uid="{D417BC02-48F0-41C0-96A0-F2542E471BFE}"/>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11" xfId="48152" xr:uid="{8153EF5D-FA3C-464D-9974-0E756AFBA11B}"/>
    <cellStyle name="40% - Accent3 3 3 2" xfId="683" xr:uid="{00000000-0005-0000-0000-00006E000000}"/>
    <cellStyle name="40% - Accent3 3 3 2 10" xfId="48500" xr:uid="{A9DE5D58-0D32-435A-AFCA-96AC0E4567EE}"/>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2 4" xfId="59619" xr:uid="{539A7737-E748-434F-878E-E3A0AC618D3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2 7" xfId="53636" xr:uid="{C4DC42B0-DFED-45E7-A79A-250CD8F93380}"/>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3 4" xfId="56649" xr:uid="{04C9E495-49FD-4855-BC11-BF48A7BF7B05}"/>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2 8" xfId="50666" xr:uid="{8E0A5D8A-B995-423A-9EC9-83D1B501DCA3}"/>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2 4" xfId="58175" xr:uid="{BE737440-430E-4F63-8D9E-C620042B227B}"/>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3 7" xfId="52192" xr:uid="{CA19019F-4A28-4135-A73B-ABD5B6C433C1}"/>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4 4" xfId="55205" xr:uid="{22DDD497-21D5-4C8D-924C-29E43B52A390}"/>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2 9" xfId="49222" xr:uid="{E0A5CBDF-40DB-41CB-9C39-4702FEB290C1}"/>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2 4" xfId="58897" xr:uid="{ECC6D21F-55FB-4EA3-9A77-B80C094849F3}"/>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2 7" xfId="52914" xr:uid="{9F861C53-0D88-431E-B3A6-E33BB130761A}"/>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3 4" xfId="55927" xr:uid="{B74C495C-4A33-4BCD-9204-6F7828704E89}"/>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3 8" xfId="49944" xr:uid="{E6B7F6AD-7E01-494C-B030-3F958D1199B2}"/>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2 4" xfId="57453" xr:uid="{F033B2FB-92B3-41BF-B243-04B977EEA644}"/>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4 7" xfId="51470" xr:uid="{EC843A98-20A8-4873-A02E-10254A0CB06F}"/>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5 4" xfId="54483" xr:uid="{46FAB687-3C61-4F58-98AD-64838F75145E}"/>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2 4" xfId="59271" xr:uid="{9E0E612A-9E08-43EB-9FF6-9EECFAB766A1}"/>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2 7" xfId="53288" xr:uid="{48D6D5AE-AB95-44D1-9233-7A1C794E147D}"/>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3 4" xfId="56301" xr:uid="{EFD9535D-86E2-4F3F-BCF3-5E78C63AECB4}"/>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2 8" xfId="50318" xr:uid="{95511C0A-D666-49F0-8304-71C6A0F8169B}"/>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2 4" xfId="57827" xr:uid="{85561A39-D241-4E6A-A8BF-5C12F443774F}"/>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3 7" xfId="51844" xr:uid="{AA248BC3-2FCA-4854-9F1E-17C9BF56DFBC}"/>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4 4" xfId="54857" xr:uid="{83BF7D5E-6241-4E55-AD2F-70676D85FFA9}"/>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3 9" xfId="48874" xr:uid="{A4E70188-0C99-4A0A-873B-9573C33E80A7}"/>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2 4" xfId="58549" xr:uid="{11EFC4D5-FF16-43F5-9FE0-43694BB62BA3}"/>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2 7" xfId="52566" xr:uid="{BCF4084F-D5A1-48B2-8678-1C620CB95B95}"/>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3 4" xfId="55579" xr:uid="{45DEF1F3-D619-4AE5-89F6-1F9B46BB8E0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4 8" xfId="49596" xr:uid="{B1700C0A-E53B-4760-B67D-D98149C964EE}"/>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2 4" xfId="57105" xr:uid="{8DDBC17D-DBF9-4632-BDF7-0B0CB59CDAA6}"/>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5 7" xfId="51122" xr:uid="{317597DE-3A4A-4E3C-A025-2E2177A5438C}"/>
    <cellStyle name="40% - Accent3 3 3 6" xfId="12298" xr:uid="{F9C8414F-011C-4176-A993-4BB390F71563}"/>
    <cellStyle name="40% - Accent3 3 3 6 2" xfId="30225" xr:uid="{98CC40F0-A8E2-4DE2-90B1-DE2D7EBF4F9A}"/>
    <cellStyle name="40% - Accent3 3 3 6 3" xfId="42170" xr:uid="{BA6B0342-52A3-4046-987E-5109FE5F79D6}"/>
    <cellStyle name="40% - Accent3 3 3 6 4" xfId="54135" xr:uid="{B083C553-964B-4035-87C1-5D512CE3C53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10" xfId="48268" xr:uid="{B42A2569-1231-48DB-AFA5-3671D8D8A374}"/>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2 4" xfId="59387" xr:uid="{F5FA9281-CBE1-4033-BCA9-01ED4F374FF8}"/>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2 7" xfId="53404" xr:uid="{D12669B2-60C4-48E7-AA70-1CC34691B0F7}"/>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3 4" xfId="56417" xr:uid="{9EE1EE95-BDC5-4618-885B-2767E8CAC7C0}"/>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2 8" xfId="50434" xr:uid="{21A35D8C-CF3F-469B-9BE8-83E91F668B58}"/>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2 4" xfId="57943" xr:uid="{B7E8A669-1755-4C8E-BF6C-CF3752E98897}"/>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3 7" xfId="51960" xr:uid="{9B285B7F-337C-4FB7-8EDD-B3D4E0EE4FCF}"/>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4 4" xfId="54973" xr:uid="{0537C7DB-61D9-427D-95C2-DBA279DC57F3}"/>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2 9" xfId="48990" xr:uid="{E8650776-5712-40FF-9EF7-FA9A040CDD80}"/>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2 4" xfId="58665" xr:uid="{1D2BED9E-E6E7-4CE1-94CF-53EA098A997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2 7" xfId="52682" xr:uid="{B7EF8693-95AB-44E0-8A24-869B2A2350F5}"/>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3 4" xfId="55695" xr:uid="{943C633F-D2F2-45EB-98C5-9081F58C8EEB}"/>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3 8" xfId="49712" xr:uid="{AD6C5B68-AE97-4618-8A6F-5F06EF1D3277}"/>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2 4" xfId="57221" xr:uid="{F749AC78-3CD0-494B-AF9D-A0B2716CEBE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4 7" xfId="51238" xr:uid="{41EC9E5A-C4B0-4EA8-B28C-6ACEF990E9D5}"/>
    <cellStyle name="40% - Accent3 3 4 5" xfId="12414" xr:uid="{BA6E3710-5DF2-443E-B217-79E669C1F35E}"/>
    <cellStyle name="40% - Accent3 3 4 5 2" xfId="30341" xr:uid="{CD160C66-371E-4DB0-8432-BBF07D4C8AC6}"/>
    <cellStyle name="40% - Accent3 3 4 5 3" xfId="42286" xr:uid="{7D0FD347-E2C0-4533-A07C-D8DB06C4A8CA}"/>
    <cellStyle name="40% - Accent3 3 4 5 4" xfId="54251" xr:uid="{179F5C97-A74B-4523-8C8A-60E910B57942}"/>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2 4" xfId="59039" xr:uid="{1806253D-475E-462D-BF2C-81DFABDF4141}"/>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2 7" xfId="53056" xr:uid="{F6893592-DDE7-4472-B4EB-17F3C7239FC9}"/>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3 4" xfId="56069" xr:uid="{F5E765A1-BC97-4D18-A444-808177F80DED}"/>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2 8" xfId="50086" xr:uid="{8E78D50C-B095-4565-916E-1447EADADCFA}"/>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2 4" xfId="57595" xr:uid="{967A2CC6-AF86-4D80-BD13-5252A24AD108}"/>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3 7" xfId="51612" xr:uid="{75C5B8E0-E2DE-472C-A78F-9F6A283DA0EF}"/>
    <cellStyle name="40% - Accent3 3 5 4" xfId="12788" xr:uid="{B008D210-2F3E-4DC1-9347-EDD7F8368FC9}"/>
    <cellStyle name="40% - Accent3 3 5 4 2" xfId="30715" xr:uid="{1E9CC901-1EF8-43DF-B688-865811B776F0}"/>
    <cellStyle name="40% - Accent3 3 5 4 3" xfId="42660" xr:uid="{D0C8E605-1B43-4A35-92F7-C530D95C5990}"/>
    <cellStyle name="40% - Accent3 3 5 4 4" xfId="54625" xr:uid="{6A755868-04D9-4F9C-984A-32D583E101CC}"/>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5 9" xfId="48642" xr:uid="{FB7FE0A6-508E-404E-9EBF-0AEECB248461}"/>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2 4" xfId="58317" xr:uid="{4BDF3713-D9F6-4EDB-879A-B808BE52C620}"/>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2 7" xfId="52334" xr:uid="{0CAC7AE4-1122-4F3E-AC43-BCC1FC7F3A09}"/>
    <cellStyle name="40% - Accent3 3 6 3" xfId="13510" xr:uid="{D7EE4066-1397-4B91-AA97-D72ACE2A4BB7}"/>
    <cellStyle name="40% - Accent3 3 6 3 2" xfId="31437" xr:uid="{B3439499-D190-4726-8F86-F5E2419C3063}"/>
    <cellStyle name="40% - Accent3 3 6 3 3" xfId="43382" xr:uid="{034598E6-C923-4169-9FAC-EAFB867CB6C2}"/>
    <cellStyle name="40% - Accent3 3 6 3 4" xfId="55347" xr:uid="{2D2EF345-B5E3-4191-BA45-F957A43B5F9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6 8" xfId="49364" xr:uid="{53220D48-1F49-4F31-BCDB-58FEF1E5CAB0}"/>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2 4" xfId="56873" xr:uid="{E414E0F7-4851-444B-AEC6-B3F712FC7A85}"/>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7 7" xfId="50890" xr:uid="{FD1E2BD3-80A6-4D00-BAC5-EB443DCAB663}"/>
    <cellStyle name="40% - Accent3 3 8" xfId="12066" xr:uid="{E48600A4-F086-4913-97E6-24144528CF48}"/>
    <cellStyle name="40% - Accent3 3 8 2" xfId="29993" xr:uid="{959EC650-C4E3-4630-BB09-4F5F3F117685}"/>
    <cellStyle name="40% - Accent3 3 8 3" xfId="41938" xr:uid="{2CA00369-0A0A-4F81-859F-422CBE5B994E}"/>
    <cellStyle name="40% - Accent3 3 8 4" xfId="53903" xr:uid="{2AF0327D-8AC6-4966-86D0-5A6390A563E0}"/>
    <cellStyle name="40% - Accent3 3 9" xfId="18025" xr:uid="{743C80D6-A979-4A1C-B1EA-22D1A601FB7B}"/>
    <cellStyle name="40% - Accent3 4" xfId="161" xr:uid="{00000000-0005-0000-0000-0000B8000000}"/>
    <cellStyle name="40% - Accent3 4 10" xfId="36013" xr:uid="{C9238E08-6849-49BF-BBAB-59A915CAE6DD}"/>
    <cellStyle name="40% - Accent3 4 11" xfId="47978" xr:uid="{2D048525-5A50-4109-9C98-D2BCA9183D3B}"/>
    <cellStyle name="40% - Accent3 4 2" xfId="509" xr:uid="{00000000-0005-0000-0000-0000B8000000}"/>
    <cellStyle name="40% - Accent3 4 2 10" xfId="48326" xr:uid="{A19DE365-8A82-4046-8C1E-9FBF86385D8B}"/>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2 4" xfId="59445" xr:uid="{2D0F87DE-5B55-467C-BB2B-0A9BD157833F}"/>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2 7" xfId="53462" xr:uid="{88F77A5A-BDDD-4EC0-AA36-FDA0FE1FA955}"/>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3 4" xfId="56475" xr:uid="{DF213BA4-19D7-4205-AD35-5DDC9CAABED3}"/>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2 8" xfId="50492" xr:uid="{0DF6DF7E-6235-425E-876E-D91DF7A309D5}"/>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2 4" xfId="58001" xr:uid="{BD63F0F6-CCFE-4882-BD65-89B80593D91F}"/>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3 7" xfId="52018" xr:uid="{C4A2B8CD-4866-4375-8A4B-B47BE73163B4}"/>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4 4" xfId="55031" xr:uid="{E92AED31-CB20-4F34-8EA5-A00EA8560071}"/>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2 9" xfId="49048" xr:uid="{17C87A45-40F8-462A-BFF7-CF2396624A17}"/>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2 4" xfId="58723" xr:uid="{F1D49C32-C378-4586-8531-17349BEDBA90}"/>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2 7" xfId="52740" xr:uid="{858E9749-4355-40E3-9DF1-79A1C15A9B06}"/>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3 4" xfId="55753" xr:uid="{6FCD396C-823A-4034-AC21-90707DB3B75B}"/>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3 8" xfId="49770" xr:uid="{A0A32EB0-EA03-49F0-8714-772E871070FF}"/>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2 4" xfId="57279" xr:uid="{261015AF-31D2-464D-B726-4E3556187C86}"/>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4 7" xfId="51296" xr:uid="{DA3D10B9-704B-480D-A780-20478629237E}"/>
    <cellStyle name="40% - Accent3 4 2 5" xfId="12472" xr:uid="{26AD17B5-C7D3-4559-9AC5-1BF214628558}"/>
    <cellStyle name="40% - Accent3 4 2 5 2" xfId="30399" xr:uid="{DB25F0A3-3CF0-416B-8E34-1FA195E2B920}"/>
    <cellStyle name="40% - Accent3 4 2 5 3" xfId="42344" xr:uid="{1B96EE8F-BF43-45A4-9211-72AE6CA1742B}"/>
    <cellStyle name="40% - Accent3 4 2 5 4" xfId="54309" xr:uid="{E8FB7205-6CD4-41EE-96DC-B0C7943CCADE}"/>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2 4" xfId="59097" xr:uid="{4924FA1C-E5AF-413E-A648-C63849D0F73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2 7" xfId="53114" xr:uid="{281984CD-2C26-408A-812D-84902C613AD2}"/>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3 4" xfId="56127" xr:uid="{5F7C4212-0BB9-4D1D-B70F-4E36BF979CB6}"/>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2 8" xfId="50144" xr:uid="{F2E65CA4-1D25-4419-AF07-E848CEB1D247}"/>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2 4" xfId="57653" xr:uid="{0F405242-DCCA-432F-957B-0E1516EBBC0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3 7" xfId="51670" xr:uid="{E77CF321-1B2D-44CA-A125-B401B79BE9C1}"/>
    <cellStyle name="40% - Accent3 4 3 4" xfId="12846" xr:uid="{03CA5C87-0FE9-4A1C-A4B3-620422B59055}"/>
    <cellStyle name="40% - Accent3 4 3 4 2" xfId="30773" xr:uid="{085D05D2-16D4-43F3-A78B-0F7CD92EE8E8}"/>
    <cellStyle name="40% - Accent3 4 3 4 3" xfId="42718" xr:uid="{96E99AF7-4470-4BC2-B9DC-BA33065E6E10}"/>
    <cellStyle name="40% - Accent3 4 3 4 4" xfId="54683" xr:uid="{C8ECAB90-A56D-41E1-8FBD-09746858A713}"/>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3 9" xfId="48700" xr:uid="{08AC0670-DD28-4A9B-9B9B-09A771F208E5}"/>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2 4" xfId="58375" xr:uid="{94A8A144-37D7-45AA-B63F-D90288890DF9}"/>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2 7" xfId="52392" xr:uid="{94F0366E-4C50-4368-B83E-495954E0B9E6}"/>
    <cellStyle name="40% - Accent3 4 4 3" xfId="13568" xr:uid="{BA70DFB8-A0DC-4DE5-9A10-9D1AC9DB754F}"/>
    <cellStyle name="40% - Accent3 4 4 3 2" xfId="31495" xr:uid="{5D598192-3B70-42D7-9BBA-EEC2BCA388F1}"/>
    <cellStyle name="40% - Accent3 4 4 3 3" xfId="43440" xr:uid="{CE27D828-C678-4B3A-9AA8-FC66DBCBE312}"/>
    <cellStyle name="40% - Accent3 4 4 3 4" xfId="55405" xr:uid="{65B5264C-E51A-439E-AA30-270F43D9684E}"/>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4 8" xfId="49422" xr:uid="{AFF33B02-23E2-4C9A-A876-63EFF71B757A}"/>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2 4" xfId="56931" xr:uid="{9C14DABE-AA20-46C5-8B03-CB180D607EBF}"/>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5 7" xfId="50948" xr:uid="{60A281EC-3DBE-44A8-94F3-6702D4C0B624}"/>
    <cellStyle name="40% - Accent3 4 6" xfId="12124" xr:uid="{C39045A2-FFDC-4588-AD5F-ABEBE2F6F73D}"/>
    <cellStyle name="40% - Accent3 4 6 2" xfId="30051" xr:uid="{DA8ADF26-52F6-4165-83DC-8FD1E4D1437B}"/>
    <cellStyle name="40% - Accent3 4 6 3" xfId="41996" xr:uid="{109BC91C-8496-4640-AD34-7382F51232E2}"/>
    <cellStyle name="40% - Accent3 4 6 4" xfId="53961" xr:uid="{AF0D5105-73BB-4F2D-9665-C402F63A4CDF}"/>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11" xfId="48094" xr:uid="{C585A17B-C35F-425F-B115-7041FD19B234}"/>
    <cellStyle name="40% - Accent3 5 2" xfId="625" xr:uid="{00000000-0005-0000-0000-00002C010000}"/>
    <cellStyle name="40% - Accent3 5 2 10" xfId="48442" xr:uid="{93124731-D2DC-4291-884D-C20A172E03FE}"/>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2 4" xfId="59561" xr:uid="{4E2D7A13-6D90-4919-88D6-1258ADB7807D}"/>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2 7" xfId="53578" xr:uid="{02E2D6FB-7DE5-4F6D-9729-4FE3BAAF209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3 4" xfId="56591" xr:uid="{36D24147-744A-4EBC-B22E-ECFB6E2D3BE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2 8" xfId="50608" xr:uid="{05321296-82CC-45D9-B275-EDFFB785E4F2}"/>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2 4" xfId="58117" xr:uid="{9F4B5D34-CFAC-411C-83F6-A7B4049DA1F3}"/>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3 7" xfId="52134" xr:uid="{7606B605-1EB1-4DF8-A8E6-40BD3838AC22}"/>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4 4" xfId="55147" xr:uid="{EC7D33C1-AC33-4B4A-BE18-88108E2E5376}"/>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2 9" xfId="49164" xr:uid="{0A1FAA36-9FE8-4DF0-91B3-7AA845E1E1E0}"/>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2 4" xfId="58839" xr:uid="{7ED56F48-8861-4B67-84C8-BD6C0D7DE7EC}"/>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2 7" xfId="52856" xr:uid="{5C1EBE36-A4CA-438A-8A53-D7EE39D175B5}"/>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3 4" xfId="55869" xr:uid="{3B280B8B-2232-412E-B043-E803F7AE415F}"/>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3 8" xfId="49886" xr:uid="{F51FC6E6-D321-4965-8A81-4C1C606C22B9}"/>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2 4" xfId="57395" xr:uid="{3285841F-053C-4800-A3C7-792A4D3B6806}"/>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4 7" xfId="51412" xr:uid="{8A641C33-7E56-4348-B824-D5C3713FA6BB}"/>
    <cellStyle name="40% - Accent3 5 2 5" xfId="12588" xr:uid="{BB075C96-2D3A-4D6A-BD72-A4794191559B}"/>
    <cellStyle name="40% - Accent3 5 2 5 2" xfId="30515" xr:uid="{369697D5-420B-4BC2-8D55-B32F261BD93D}"/>
    <cellStyle name="40% - Accent3 5 2 5 3" xfId="42460" xr:uid="{003CC76A-F12A-462A-80ED-261958B8D532}"/>
    <cellStyle name="40% - Accent3 5 2 5 4" xfId="54425" xr:uid="{2A424CAB-5D4E-4FCB-A63C-236B7298158E}"/>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2 4" xfId="59213" xr:uid="{BD273756-C67E-46C2-98AE-252E0BD7EF18}"/>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2 7" xfId="53230" xr:uid="{18EC2741-CC58-46A2-A1F5-D8CF11261903}"/>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3 4" xfId="56243" xr:uid="{1332E53E-5FFD-4C35-BEA4-B56480A04B4C}"/>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2 8" xfId="50260" xr:uid="{867D5F8D-E5BA-4128-868E-38B340B38B06}"/>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2 4" xfId="57769" xr:uid="{EB5C4D7A-E870-4C6E-855F-B85885CA946D}"/>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3 7" xfId="51786" xr:uid="{63A0BB75-852D-4B26-A7A9-2F8D6D6A05F4}"/>
    <cellStyle name="40% - Accent3 5 3 4" xfId="12962" xr:uid="{4DB5FA1E-152E-452C-B5C8-5BBE5C829364}"/>
    <cellStyle name="40% - Accent3 5 3 4 2" xfId="30889" xr:uid="{0F77F309-A87F-4A87-ABD7-4890AA82C989}"/>
    <cellStyle name="40% - Accent3 5 3 4 3" xfId="42834" xr:uid="{DBB80488-4A0E-4F7F-AA22-FE1953CC4DB9}"/>
    <cellStyle name="40% - Accent3 5 3 4 4" xfId="54799" xr:uid="{2A3CAA26-E4DB-418C-AAAD-4B1B6F3A8F1E}"/>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3 9" xfId="48816" xr:uid="{3507DE05-752B-4AEB-A01E-96EEAF8B7E0C}"/>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2 4" xfId="58491" xr:uid="{D3356AE6-56C8-430C-914B-B8DC2F7AA885}"/>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2 7" xfId="52508" xr:uid="{C2DB6E9E-BECF-4A17-A6E5-683716FF0688}"/>
    <cellStyle name="40% - Accent3 5 4 3" xfId="13684" xr:uid="{BD828849-E5F3-4E9E-AC1C-DAD77A15134D}"/>
    <cellStyle name="40% - Accent3 5 4 3 2" xfId="31611" xr:uid="{21C8EA5D-CDAC-4CAB-BF38-DEEB2B11F5B6}"/>
    <cellStyle name="40% - Accent3 5 4 3 3" xfId="43556" xr:uid="{E3A5975C-615D-498D-9A9C-9135552CAE73}"/>
    <cellStyle name="40% - Accent3 5 4 3 4" xfId="55521" xr:uid="{1E9841FD-270A-4525-A057-BF8CBF546D6E}"/>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4 8" xfId="49538" xr:uid="{F30A7D5F-2E42-4A53-BF92-7BFACEC56C35}"/>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2 4" xfId="57047" xr:uid="{5F94B605-0256-4F04-8190-945652921946}"/>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5 7" xfId="51064" xr:uid="{9B55C985-31B2-454C-A981-C3DF89BE8E4B}"/>
    <cellStyle name="40% - Accent3 5 6" xfId="12240" xr:uid="{6B180BE1-41D2-496A-864C-67FF33B5E754}"/>
    <cellStyle name="40% - Accent3 5 6 2" xfId="30167" xr:uid="{0061CF5D-7FC7-48B9-877A-DE52802FBA9F}"/>
    <cellStyle name="40% - Accent3 5 6 3" xfId="42112" xr:uid="{43E6518E-C9CC-4FB1-B100-0C5AD14516D4}"/>
    <cellStyle name="40% - Accent3 5 6 4" xfId="54077" xr:uid="{C92D6F59-D1F7-4FC4-9A15-87945F6C0A18}"/>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10" xfId="48210" xr:uid="{255E514B-15A7-4783-B71C-2060D5555B01}"/>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2 4" xfId="59329" xr:uid="{3F2892CD-1DEF-4D03-837A-AEDE9A1FA8E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2 7" xfId="53346" xr:uid="{E36B43BD-2D2E-4ABF-87BB-20F48591E0E9}"/>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3 4" xfId="56359" xr:uid="{0D458E77-AE1E-4BA8-88E6-45E1CC214DB6}"/>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2 8" xfId="50376" xr:uid="{3B3CDDBA-F4ED-4ACB-B505-1EF492FFAE23}"/>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2 4" xfId="57885" xr:uid="{64803624-C288-42E4-84CE-591148104D10}"/>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3 7" xfId="51902" xr:uid="{3876B853-5098-462A-A995-5C63FCF90BD3}"/>
    <cellStyle name="40% - Accent3 6 2 4" xfId="13078" xr:uid="{AE35856C-A543-4EBF-BBCB-74E640367D96}"/>
    <cellStyle name="40% - Accent3 6 2 4 2" xfId="31005" xr:uid="{4B02D9C0-D4F5-40BC-979E-9BF4B65D3FA2}"/>
    <cellStyle name="40% - Accent3 6 2 4 3" xfId="42950" xr:uid="{9A4BAAF7-D18F-49BC-A36D-E32E395AFC4F}"/>
    <cellStyle name="40% - Accent3 6 2 4 4" xfId="54915" xr:uid="{F75C8E31-C055-42F8-8614-05CD0C0D7F0E}"/>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2 9" xfId="48932" xr:uid="{EDA9EFCA-831E-4893-8E45-7E66C9B685CD}"/>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2 4" xfId="58607" xr:uid="{59567733-02EA-4A79-AD55-D0DF43083042}"/>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2 7" xfId="52624" xr:uid="{3B9CE9F6-5753-4312-81AD-0016B7984D1D}"/>
    <cellStyle name="40% - Accent3 6 3 3" xfId="13800" xr:uid="{CF95AF74-A13E-4439-B452-B012AA449610}"/>
    <cellStyle name="40% - Accent3 6 3 3 2" xfId="31727" xr:uid="{C320AC39-FF20-493F-94F4-AC9FFA66929C}"/>
    <cellStyle name="40% - Accent3 6 3 3 3" xfId="43672" xr:uid="{8A2075A3-1449-4062-9515-1C5C0EB26EA3}"/>
    <cellStyle name="40% - Accent3 6 3 3 4" xfId="55637" xr:uid="{DA47A688-AAE3-471A-BC66-B6A931996C44}"/>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3 8" xfId="49654" xr:uid="{0D341133-47A3-4D6C-A108-BC86DA3AED41}"/>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2 4" xfId="57163" xr:uid="{DD12D81A-3D9C-47A5-AE7D-D9A206753A64}"/>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4 7" xfId="51180" xr:uid="{512B326B-2A08-4B00-A9C9-83B6060D3D27}"/>
    <cellStyle name="40% - Accent3 6 5" xfId="12356" xr:uid="{19356CAF-F4E9-401C-8F88-B599A7DE992A}"/>
    <cellStyle name="40% - Accent3 6 5 2" xfId="30283" xr:uid="{6CEE9C1D-AC04-43E0-AAB6-0AB998AAE005}"/>
    <cellStyle name="40% - Accent3 6 5 3" xfId="42228" xr:uid="{BEC45C83-7EBD-4142-B064-B620555C556C}"/>
    <cellStyle name="40% - Accent3 6 5 4" xfId="54193" xr:uid="{8D020D7C-67F0-4A06-AF75-603B8ECF4AD3}"/>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10" xfId="48560" xr:uid="{E9F64071-616E-4BDC-AA5B-1699881B4D83}"/>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2 4" xfId="59679" xr:uid="{597D3C44-6137-492B-B9EC-2B174627137F}"/>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2 7" xfId="53696" xr:uid="{AA6B3EDA-16B6-458E-9915-37F503832F6A}"/>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3 4" xfId="56709" xr:uid="{4F0AFD9C-361A-4FEC-8238-65CEF08ECE4F}"/>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2 8" xfId="50726" xr:uid="{7A41CAB8-8819-4A4C-BD3B-86344FFC10E8}"/>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2 4" xfId="58235" xr:uid="{9E0E1E10-3B11-4F9C-BDAD-45D53DC854B4}"/>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3 7" xfId="52252" xr:uid="{850A10CD-805A-473D-BB0F-16543BBD9875}"/>
    <cellStyle name="40% - Accent3 7 2 4" xfId="13428" xr:uid="{C9CAD1AE-950B-4E8B-A967-96D90F9C871E}"/>
    <cellStyle name="40% - Accent3 7 2 4 2" xfId="31355" xr:uid="{F697E433-686E-4290-B941-C3213F080818}"/>
    <cellStyle name="40% - Accent3 7 2 4 3" xfId="43300" xr:uid="{7F81E39F-038E-4D2F-8101-6E62CFCBC0E5}"/>
    <cellStyle name="40% - Accent3 7 2 4 4" xfId="55265" xr:uid="{4D22511E-2389-4C81-838B-E569E512EA06}"/>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2 9" xfId="49282" xr:uid="{D7052AB4-0820-40C8-9448-89E35DEE5F1D}"/>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2 4" xfId="58957" xr:uid="{D8B463D6-D406-49E2-B6B5-0530512E90E0}"/>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2 7" xfId="52974" xr:uid="{E9FCC1E0-7E8E-4912-926D-E97BEDD32C1D}"/>
    <cellStyle name="40% - Accent3 7 3 3" xfId="14150" xr:uid="{1E07E1A8-38DE-465B-A41E-0302D0F72C64}"/>
    <cellStyle name="40% - Accent3 7 3 3 2" xfId="32077" xr:uid="{44FFD157-8849-4055-B5A3-13954DD753CE}"/>
    <cellStyle name="40% - Accent3 7 3 3 3" xfId="44022" xr:uid="{96B9E5B1-2E1A-4A12-A780-B4E0F2E0AD22}"/>
    <cellStyle name="40% - Accent3 7 3 3 4" xfId="55987" xr:uid="{C258BE5F-BE41-4843-8680-A80B60CF3DC5}"/>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3 8" xfId="50004" xr:uid="{79FA5B11-4023-4BC0-A831-7B7CB5E4A6F2}"/>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2 4" xfId="57513" xr:uid="{FC02C50F-769B-4B63-99B3-815F3B87EB9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4 7" xfId="51530" xr:uid="{310F36AE-2EC6-484C-9235-19C4DE493102}"/>
    <cellStyle name="40% - Accent3 7 5" xfId="12706" xr:uid="{E81AEC26-A3A7-4690-B33B-B6CC25014C9F}"/>
    <cellStyle name="40% - Accent3 7 5 2" xfId="30633" xr:uid="{FA9A6791-C19D-481F-BF13-43981F375DC6}"/>
    <cellStyle name="40% - Accent3 7 5 3" xfId="42578" xr:uid="{CA43D5E3-DE0E-4730-926C-5861089333C6}"/>
    <cellStyle name="40% - Accent3 7 5 4" xfId="54543" xr:uid="{0F50464E-AFF1-4068-BFE2-D31CAE33B7B7}"/>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2 4" xfId="58981" xr:uid="{894333E8-F8FD-48C2-B2B2-665DC87A42B8}"/>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2 7" xfId="52998" xr:uid="{20696E78-8179-42C3-AAF5-2BB58E70A331}"/>
    <cellStyle name="40% - Accent3 8 2 3" xfId="14174" xr:uid="{6CBE3297-4716-497F-9DA9-31D6EE89995B}"/>
    <cellStyle name="40% - Accent3 8 2 3 2" xfId="32101" xr:uid="{66787406-B6FD-40E0-9931-AD3E39FAFD64}"/>
    <cellStyle name="40% - Accent3 8 2 3 3" xfId="44046" xr:uid="{58C3FD44-366F-4331-B845-3E79175AB0EF}"/>
    <cellStyle name="40% - Accent3 8 2 3 4" xfId="56011" xr:uid="{2A13E525-A09C-4578-8D5E-2EE93D8E7E91}"/>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2 8" xfId="50028" xr:uid="{E851D308-A912-432B-B441-4D836DD9E64B}"/>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2 4" xfId="57537" xr:uid="{C3DC6817-3FD0-4619-8372-6161630CE9EC}"/>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3 7" xfId="51554" xr:uid="{DF0B6494-ADDD-47C2-84FE-011DFE145DB3}"/>
    <cellStyle name="40% - Accent3 8 4" xfId="12730" xr:uid="{CCA56E7C-39C6-40CD-96D7-01B15F4E4F9F}"/>
    <cellStyle name="40% - Accent3 8 4 2" xfId="30657" xr:uid="{FE93854C-B5E5-48A6-9EC0-8674DBAFEB3A}"/>
    <cellStyle name="40% - Accent3 8 4 3" xfId="42602" xr:uid="{148EF398-9D74-4ADF-BFC2-43EED3F4B030}"/>
    <cellStyle name="40% - Accent3 8 4 4" xfId="54567" xr:uid="{F79281AF-4627-4D4E-A1E2-80DC1FA3C015}"/>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8 9" xfId="48584" xr:uid="{EC184280-7584-4E5B-8B93-EB05CA4CC1B3}"/>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2 4" xfId="58259" xr:uid="{13607861-E222-4330-878F-90076933376E}"/>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2 7" xfId="52276" xr:uid="{AE802F8E-B0EB-4941-B575-939ED7D243A2}"/>
    <cellStyle name="40% - Accent3 9 3" xfId="13452" xr:uid="{DC6CD9FC-41E6-4F1A-A7EB-99EBAC6CC0F9}"/>
    <cellStyle name="40% - Accent3 9 3 2" xfId="31379" xr:uid="{8B35AB31-86E2-434C-A395-5C44A04FC18A}"/>
    <cellStyle name="40% - Accent3 9 3 3" xfId="43324" xr:uid="{23CC79FC-869C-4570-81F6-5E6CCEF36DE9}"/>
    <cellStyle name="40% - Accent3 9 3 4" xfId="55289" xr:uid="{AA690416-2D1B-49CC-8B96-82AC5B703BCB}"/>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3 9 8" xfId="49306" xr:uid="{1B55ACCC-712C-48C4-8ED8-8D912259EDFA}"/>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2 4" xfId="59706" xr:uid="{A61A6051-DCAC-4996-AAAE-433EA2523274}"/>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2 7" xfId="53723" xr:uid="{5E06D24F-B871-4257-82DA-0D5617A5D4CE}"/>
    <cellStyle name="40% - Accent4 10 3" xfId="14899" xr:uid="{6C00DC33-5AD4-49AB-A6FF-EFBE47FAB855}"/>
    <cellStyle name="40% - Accent4 10 3 2" xfId="32826" xr:uid="{FA7E4D9D-BC3D-4847-973D-84A966056785}"/>
    <cellStyle name="40% - Accent4 10 3 3" xfId="44771" xr:uid="{0BBFE8F6-C9C6-46A9-B0EA-22E493A0A5AB}"/>
    <cellStyle name="40% - Accent4 10 3 4" xfId="56736" xr:uid="{84C3C682-15DB-422E-B6C6-B922039414F9}"/>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0 8" xfId="50753" xr:uid="{3F51418F-C50C-44E7-BBE0-0AF655E56AF8}"/>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2 4" xfId="59739" xr:uid="{DC9C0CF9-0199-4715-99FE-099CCB39444B}"/>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2 7" xfId="53756" xr:uid="{11F61154-D78D-4B9E-935E-35AB2F62B0C3}"/>
    <cellStyle name="40% - Accent4 11 3" xfId="14932" xr:uid="{6A6BFED3-F4D0-4BC2-BCCF-D7AA0034B4DA}"/>
    <cellStyle name="40% - Accent4 11 3 2" xfId="32859" xr:uid="{F815D05D-8A33-4B8F-8814-30325BE50067}"/>
    <cellStyle name="40% - Accent4 11 3 3" xfId="44804" xr:uid="{2DB95F7D-8050-43B6-A695-F82DB5EDF51A}"/>
    <cellStyle name="40% - Accent4 11 3 4" xfId="56769" xr:uid="{BD04D495-273A-4F33-AF76-17DEEE0593ED}"/>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1 8" xfId="50786" xr:uid="{787A534C-6837-4BD8-BEB5-14179485CC65}"/>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2 4" xfId="59760" xr:uid="{CEDB7AA6-FF5B-4421-A20C-279E7FD08AD8}"/>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2 7" xfId="53777" xr:uid="{3002B846-D921-4B79-8FC8-4B9CB6885F93}"/>
    <cellStyle name="40% - Accent4 12 3" xfId="14953" xr:uid="{824EDCDC-68CC-4C5A-BD27-C1D625048231}"/>
    <cellStyle name="40% - Accent4 12 3 2" xfId="32880" xr:uid="{05066F5E-B213-49CB-93BF-A9C9A4956207}"/>
    <cellStyle name="40% - Accent4 12 3 3" xfId="44825" xr:uid="{5C488E86-47CC-4524-BEEA-47FD2C6C2141}"/>
    <cellStyle name="40% - Accent4 12 3 4" xfId="56790" xr:uid="{EC117FA2-0EB1-4390-80BB-F0AC2B439832}"/>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2 8" xfId="50807" xr:uid="{40E5D8E0-2C62-4322-97DE-DC516054ED78}"/>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2 4" xfId="56817" xr:uid="{A99CF56D-F502-482A-BABE-7E62AC66A0E4}"/>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3 7" xfId="50834" xr:uid="{9D563DFB-681F-4C15-B46A-AC4CA264BCD2}"/>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2 4" xfId="59783" xr:uid="{FB64BD84-AFB0-4BDD-B603-1CDC79CB1450}"/>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4 7" xfId="53800" xr:uid="{63A3CF37-6AAB-4FC5-924D-9F7FE649F3F5}"/>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5 5" xfId="53821" xr:uid="{8A9355B0-8453-4115-8494-C3C5D12B211B}"/>
    <cellStyle name="40% - Accent4 16" xfId="12009" xr:uid="{917C3E32-D615-474D-955C-8FAE65BB95F3}"/>
    <cellStyle name="40% - Accent4 16 2" xfId="29936" xr:uid="{F0120958-0EF5-48FC-A2D9-CC8E1E6AE46E}"/>
    <cellStyle name="40% - Accent4 16 3" xfId="41881" xr:uid="{6F4AEE85-D661-4A24-ACF0-C076AD9CDB21}"/>
    <cellStyle name="40% - Accent4 16 4" xfId="53846" xr:uid="{75FCA732-97FC-4AD5-8732-19432A3D93BF}"/>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14" xfId="47896" xr:uid="{09145F0E-4DD1-4C7E-88F6-DE408AB32F3C}"/>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13" xfId="47954" xr:uid="{1595CD22-B41D-4559-9A07-AE4D56A73040}"/>
    <cellStyle name="40% - Accent4 2 2 2" xfId="253" xr:uid="{00000000-0005-0000-0000-00004C000000}"/>
    <cellStyle name="40% - Accent4 2 2 2 10" xfId="36105" xr:uid="{BBB660D0-4CDD-4504-9CAE-74820051D0ED}"/>
    <cellStyle name="40% - Accent4 2 2 2 11" xfId="48070" xr:uid="{90410BF1-5139-4B68-88DE-2CCAA4168D93}"/>
    <cellStyle name="40% - Accent4 2 2 2 2" xfId="601" xr:uid="{00000000-0005-0000-0000-00004C000000}"/>
    <cellStyle name="40% - Accent4 2 2 2 2 10" xfId="48418" xr:uid="{EADF4D88-3144-43E5-9020-6FD1DD5D3BF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2 4" xfId="59537" xr:uid="{E3919800-AF52-432B-AEEA-625734A970BC}"/>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2 7" xfId="53554" xr:uid="{0C3DB85B-0075-4FF6-8081-B452DD8BF81C}"/>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3 4" xfId="56567" xr:uid="{970EE995-5F3E-43A6-BA81-FD75D24E2388}"/>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2 8" xfId="50584" xr:uid="{6F38A8EE-1DDB-4843-A92F-A24EFAD1DD28}"/>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2 4" xfId="58093" xr:uid="{407C69F2-355F-42C5-B9FC-0F9436B5164E}"/>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3 7" xfId="52110" xr:uid="{9B9980C2-76E7-48B2-BA3C-33CFF8463E05}"/>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4 4" xfId="55123" xr:uid="{DC57BDF5-FBC0-4D15-9092-6575FD91E810}"/>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2 9" xfId="49140" xr:uid="{CA914B1E-A47C-4962-9AF3-F6C2D64D03F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2 4" xfId="58815" xr:uid="{B19FD823-B41A-46F6-9EE3-E9658527D0EC}"/>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2 7" xfId="52832" xr:uid="{FF2A8E75-8D0F-4426-8B09-0373828DC1C5}"/>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3 4" xfId="55845" xr:uid="{1F609260-C427-45E2-BB9A-28F1BBFD09F1}"/>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3 8" xfId="49862" xr:uid="{61F262D8-B65F-4590-AAD9-235183BA4A81}"/>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2 4" xfId="57371" xr:uid="{7FE99243-9441-4F6D-89AE-59C5E238C82B}"/>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4 7" xfId="51388" xr:uid="{05AAB905-79B5-4DF3-B9D2-516B6DF51698}"/>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5 4" xfId="54401" xr:uid="{3EA517D7-B2C7-4A2D-BFD3-65EC7FE2795C}"/>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2 4" xfId="59189" xr:uid="{B6B7DC27-423F-4D56-A888-D2FCC4EEA3A1}"/>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2 7" xfId="53206" xr:uid="{12ABA5F9-A31D-4936-92A1-48DB4FE322C5}"/>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3 4" xfId="56219" xr:uid="{1239F511-0769-4ED5-84F1-66FF6A7CC5BC}"/>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2 8" xfId="50236" xr:uid="{677A8840-ECBA-486E-9575-855D12AFF84C}"/>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2 4" xfId="57745" xr:uid="{5F7CFAA2-D56A-4273-A1F5-AE9190B68FDF}"/>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3 7" xfId="51762" xr:uid="{19E47B7B-000D-4934-A72D-4A8F2CDC00D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4 4" xfId="54775" xr:uid="{ECCBE60E-3644-4B64-A552-78E6B819B122}"/>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3 9" xfId="48792" xr:uid="{D1C38220-49DE-44A7-9A3F-C9CA16C8D813}"/>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2 4" xfId="58467" xr:uid="{E82FA979-2CAC-43AC-A68E-942674AB8D15}"/>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2 7" xfId="52484" xr:uid="{97541F9F-9942-4DFB-AB5D-D91F1C9BD499}"/>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3 4" xfId="55497" xr:uid="{F5509BA2-A6C5-4CF7-A830-0B86C9F4FA92}"/>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4 8" xfId="49514" xr:uid="{108C4DA9-A35E-4B62-8178-4CD3FE687810}"/>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2 4" xfId="57023" xr:uid="{0B22B2D8-3848-4D9E-BF79-39E6D0F8E055}"/>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5 7" xfId="51040" xr:uid="{4B6895D0-CE79-4A88-8E1B-A63D4B05E3E9}"/>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6 4" xfId="54053" xr:uid="{867DB29A-0EBF-4B53-B1CF-937EC943F3B1}"/>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11" xfId="48186" xr:uid="{8BB77627-F0E5-4674-A1A4-CC79828F558E}"/>
    <cellStyle name="40% - Accent4 2 2 3 2" xfId="717" xr:uid="{00000000-0005-0000-0000-00004C000000}"/>
    <cellStyle name="40% - Accent4 2 2 3 2 10" xfId="48534" xr:uid="{3E6ECA68-A91B-4CA7-9E23-B0DD80B589CD}"/>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2 4" xfId="59653" xr:uid="{16F45E4D-C1D6-475A-9BA7-7E88D95683C3}"/>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2 7" xfId="53670" xr:uid="{AFD8A3D3-F753-47A2-B52E-E6F42337DB84}"/>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3 4" xfId="56683" xr:uid="{98CFCF48-E01F-4F96-A299-CD688789A33A}"/>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2 8" xfId="50700" xr:uid="{717C9B5B-794B-4A6A-9633-F6272915AC5E}"/>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2 4" xfId="58209" xr:uid="{1541BE67-92AF-4CD7-953C-7A40FF18FAE8}"/>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3 7" xfId="52226" xr:uid="{F38F5ECA-9A69-492F-87C8-E71DBE7E3C45}"/>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4 4" xfId="55239" xr:uid="{4CFD8BEE-537A-4F8F-BB5C-9985A00EBF66}"/>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2 9" xfId="49256" xr:uid="{A9543C6F-57F3-44D5-AD10-A262BFFD7B7C}"/>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2 4" xfId="58931" xr:uid="{CC0968EE-2005-4512-AF84-EF6E7610A33C}"/>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2 7" xfId="52948" xr:uid="{04A12D20-D02C-42C5-BE49-9094D6969759}"/>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3 4" xfId="55961" xr:uid="{0B1C1AE4-94CE-44E7-8F9B-85CD11B287B4}"/>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3 8" xfId="49978" xr:uid="{8461372E-EEF1-4F5C-B682-578A6AC6B6F2}"/>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2 4" xfId="57487" xr:uid="{56052C61-58D3-49BD-9645-331BA7BCDF6A}"/>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4 7" xfId="51504" xr:uid="{3C819043-7CF9-4E37-9D1B-A9D3D65BA07F}"/>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5 4" xfId="54517" xr:uid="{A2CD8F8D-5E29-4C26-A0F7-2896AEDD13A3}"/>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2 4" xfId="59305" xr:uid="{B5FF5A77-DA94-4A5A-A463-EF186D6273BF}"/>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2 7" xfId="53322" xr:uid="{761DF2A8-3E31-4919-BD34-60E48EC1EC8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3 4" xfId="56335" xr:uid="{C19BDE76-68D8-4AE5-BEFE-8817E9B6C1F1}"/>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2 8" xfId="50352" xr:uid="{C39005B7-2253-4205-B6F3-ED90302BA91C}"/>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2 4" xfId="57861" xr:uid="{5C230C02-F646-446D-BEF9-EDE1E5D0663B}"/>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3 7" xfId="51878" xr:uid="{C048DB49-62D8-4C31-9957-1690DA5F49B1}"/>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4 4" xfId="54891" xr:uid="{C6E7C7B8-8198-4284-9645-8D171040814B}"/>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3 9" xfId="48908" xr:uid="{41454093-3BB8-495C-80FB-A49BF7379452}"/>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2 4" xfId="58583" xr:uid="{27BA1BE9-679B-4323-97AD-9079BD90F29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2 7" xfId="52600" xr:uid="{AFAD7842-9B06-49F5-8842-127BF2368025}"/>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3 4" xfId="55613" xr:uid="{9C8131BA-B7A3-4C50-A4A5-1A49CEAFDC5E}"/>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4 8" xfId="49630" xr:uid="{93B5BB28-1D71-4D25-BEBF-0284227C725A}"/>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2 4" xfId="57139" xr:uid="{6E6A91E6-9CAE-4729-ABFA-CFAE2458C0C3}"/>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5 7" xfId="51156" xr:uid="{CEE82BEC-69F4-4290-A024-ACBBB412CE63}"/>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6 4" xfId="54169" xr:uid="{604A7B1C-58AA-4223-A2AC-9C8206918A3C}"/>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10" xfId="48302" xr:uid="{7F768978-1AEB-443F-AA99-BBC9A8FD78F9}"/>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2 4" xfId="59421" xr:uid="{19A4D39A-7C61-40C9-B2F7-64D0BB166BED}"/>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2 7" xfId="53438" xr:uid="{FF376338-7E76-4BF7-AA32-C59EC39CAB93}"/>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3 4" xfId="56451" xr:uid="{3ED42AC1-260B-4F62-B68D-6858554BCD3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2 8" xfId="50468" xr:uid="{15EF6C8C-47A0-421E-B411-44EABA7D7AB4}"/>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2 4" xfId="57977" xr:uid="{564781E3-A239-4C54-B382-5D1E40608ED6}"/>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3 7" xfId="51994" xr:uid="{03349354-7ABC-42B0-B29D-1BB59E9CE99F}"/>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4 4" xfId="55007" xr:uid="{B27CBFB0-5A0B-4473-A5A8-4CCE8186431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2 9" xfId="49024" xr:uid="{67DA5A31-7153-4764-86B5-55C727BD9A8E}"/>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2 4" xfId="58699" xr:uid="{E20C0093-8314-4D33-AB86-0B7CA8D88539}"/>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2 7" xfId="52716" xr:uid="{AF611223-4CD4-4C05-A014-4FDA54E298F1}"/>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3 4" xfId="55729" xr:uid="{6D685224-D8CD-4A87-8F53-49DE66A6191F}"/>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3 8" xfId="49746" xr:uid="{3214CD5F-59AF-4351-854F-3C49013F9AD3}"/>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2 4" xfId="57255" xr:uid="{6F5052D7-2740-4B18-85FC-E986E9AE4C89}"/>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4 7" xfId="51272" xr:uid="{28E042B0-49A0-4884-97DD-FFE33EB71596}"/>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5 4" xfId="54285" xr:uid="{9C34E747-77DD-48D4-8B6B-6B571DACAA3B}"/>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2 4" xfId="59073" xr:uid="{209F6210-ABB9-4CB1-AE95-455073FBDC15}"/>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2 7" xfId="53090" xr:uid="{AD4F0043-4765-453B-BA96-D0CA896206E2}"/>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3 4" xfId="56103" xr:uid="{27066912-C038-4349-9D04-5CF29741A4E8}"/>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2 8" xfId="50120" xr:uid="{E55E3E13-76B3-4EFF-BBE9-DECD88596E16}"/>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2 4" xfId="57629" xr:uid="{23D5D09A-A14B-4B7D-A908-F18AC50454FF}"/>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3 7" xfId="51646" xr:uid="{A73F1AE4-7C9F-4B22-A87A-330C6AAEE301}"/>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4 4" xfId="54659" xr:uid="{4C84F6CC-90DE-42F6-98B1-E81BDE43E048}"/>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5 9" xfId="48676" xr:uid="{695BDC4E-3440-4027-9BC7-7FE6879B04E7}"/>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2 4" xfId="58351" xr:uid="{137198A9-C667-42DB-842D-41E7A4AAFA69}"/>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2 7" xfId="52368" xr:uid="{2A653D84-9F68-47AB-B416-D53C7D70C4C6}"/>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3 4" xfId="55381" xr:uid="{98E37FEF-68B0-4BA2-9CC2-0D5723170C3A}"/>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6 8" xfId="49398" xr:uid="{D8FBA2AD-FAA0-42C7-8DE9-629BCB249BF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2 4" xfId="56907" xr:uid="{399DECF7-5BA6-46CD-BDB9-A4DDB51DBE74}"/>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7 7" xfId="50924" xr:uid="{2BE3BBE8-19A3-4828-A30F-E6D9CB3BB0C3}"/>
    <cellStyle name="40% - Accent4 2 2 8" xfId="12100" xr:uid="{91A7FE22-468B-4B2E-9149-50C1E6315500}"/>
    <cellStyle name="40% - Accent4 2 2 8 2" xfId="30027" xr:uid="{5F02D893-8F03-4070-A543-74D61E24A380}"/>
    <cellStyle name="40% - Accent4 2 2 8 3" xfId="41972" xr:uid="{25DD91E9-0267-4C56-9ACA-77ABF091ED55}"/>
    <cellStyle name="40% - Accent4 2 2 8 4" xfId="53937" xr:uid="{6A58BCDA-3DCB-4137-9210-1B6D5AC39E6F}"/>
    <cellStyle name="40% - Accent4 2 2 9" xfId="18059" xr:uid="{84E0B850-1BC4-4814-860E-F07B9BC135D2}"/>
    <cellStyle name="40% - Accent4 2 3" xfId="195" xr:uid="{00000000-0005-0000-0000-00004C000000}"/>
    <cellStyle name="40% - Accent4 2 3 10" xfId="36047" xr:uid="{CA64D18D-ABEB-48F0-9407-A80A963C7177}"/>
    <cellStyle name="40% - Accent4 2 3 11" xfId="48012" xr:uid="{6AFE7ABF-D195-413E-9CEB-F68C48621E49}"/>
    <cellStyle name="40% - Accent4 2 3 2" xfId="543" xr:uid="{00000000-0005-0000-0000-00004C000000}"/>
    <cellStyle name="40% - Accent4 2 3 2 10" xfId="48360" xr:uid="{8C57B9FF-0007-4FD1-B635-4F06F663D89E}"/>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2 4" xfId="59479" xr:uid="{EA700060-7CC2-4275-B0BB-8023F3112AF5}"/>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2 7" xfId="53496" xr:uid="{FD3F46F8-3ACA-4731-A9FF-D7B522527E58}"/>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3 4" xfId="56509" xr:uid="{A7EA04FB-071E-4F99-B6AB-A1D23E3A084B}"/>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2 8" xfId="50526" xr:uid="{943C6806-AA34-4B50-AB4D-E512DD4BD9C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2 4" xfId="58035" xr:uid="{55860092-BCDA-4BFB-9F0E-3D46ABA8F330}"/>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3 7" xfId="52052" xr:uid="{C7AF68D4-9BEE-4BF4-9E4E-A33BDE6711CF}"/>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4 4" xfId="55065" xr:uid="{A4003FC9-308C-4F9A-943B-8A3806346540}"/>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2 9" xfId="49082" xr:uid="{88910106-2723-45AB-A32B-8D9AF4790B5A}"/>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2 4" xfId="58757" xr:uid="{F3B7104A-45C9-4B7E-A958-C4F409AFA5D6}"/>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2 7" xfId="52774" xr:uid="{8207A267-6649-417F-9B01-D6279A55F29D}"/>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3 4" xfId="55787" xr:uid="{5AA1F7F7-4121-49E0-9625-0B7AB8206D25}"/>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3 8" xfId="49804" xr:uid="{B189E316-CA7E-4203-9037-E3D5BA20BCFC}"/>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2 4" xfId="57313" xr:uid="{FF246552-8E3E-45D7-AC7B-90DB5D7C404C}"/>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4 7" xfId="51330" xr:uid="{8CD20AA8-ABDD-45F1-BAEE-1FC9ADA6EB5A}"/>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5 4" xfId="54343" xr:uid="{622EC30D-8BAC-4499-945E-465A0923B75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2 4" xfId="59131" xr:uid="{D6C1EE56-C4C4-46D1-A2E3-9EF611B1992D}"/>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2 7" xfId="53148" xr:uid="{43C5AFD8-42D4-43DF-852F-845EE500E56D}"/>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3 4" xfId="56161" xr:uid="{9C798305-B2FB-4A1A-A619-49B4CA0D00B0}"/>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2 8" xfId="50178" xr:uid="{004284D9-E920-4BC9-B9E9-4A6B20EB45E6}"/>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2 4" xfId="57687" xr:uid="{3E2C67E5-EDB9-4558-950F-FC71FB68E8DC}"/>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3 7" xfId="51704" xr:uid="{0EFA7484-4069-4493-B4FA-25DC1A45BD39}"/>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4 4" xfId="54717" xr:uid="{D8242086-1886-43D8-9D12-2035B1F19A04}"/>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3 9" xfId="48734" xr:uid="{E010DD4B-D054-4AD0-A57F-0A4A1D2EBAC2}"/>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2 4" xfId="58409" xr:uid="{3728ADDE-64A8-488B-835A-1E5FC0AB0AC2}"/>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2 7" xfId="52426" xr:uid="{6E0460C7-D51B-452A-AEAF-AFBABE58FDD3}"/>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3 4" xfId="55439" xr:uid="{4CB348B3-C364-47F3-8D9F-47A3B501E22D}"/>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4 8" xfId="49456" xr:uid="{A8F2D427-D3AB-416B-A9B1-CEB5C66D698B}"/>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2 4" xfId="56965" xr:uid="{71A0F33C-0E49-48A9-A5BE-05CB15487EA9}"/>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5 7" xfId="50982" xr:uid="{E9139CBC-13A7-4605-93CD-5A2518032ACB}"/>
    <cellStyle name="40% - Accent4 2 3 6" xfId="12158" xr:uid="{1B2BE92F-D665-466E-A963-65EC16122622}"/>
    <cellStyle name="40% - Accent4 2 3 6 2" xfId="30085" xr:uid="{D2DC418C-5799-424B-BB0A-DD681A46B5FC}"/>
    <cellStyle name="40% - Accent4 2 3 6 3" xfId="42030" xr:uid="{4248AE98-B922-42B2-BFD4-6A05A9C2184D}"/>
    <cellStyle name="40% - Accent4 2 3 6 4" xfId="53995" xr:uid="{057F9FE8-678C-459D-88DA-426FB9AE7DE0}"/>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11" xfId="48128" xr:uid="{51F6600D-C43A-47D2-B187-AA1ABD5BA06C}"/>
    <cellStyle name="40% - Accent4 2 4 2" xfId="659" xr:uid="{00000000-0005-0000-0000-00004C000000}"/>
    <cellStyle name="40% - Accent4 2 4 2 10" xfId="48476" xr:uid="{C67EF4A3-1380-4EFA-8586-E76547D422B3}"/>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2 4" xfId="59595" xr:uid="{65B15EC0-6AE5-484C-B4EF-F9A1851D1259}"/>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2 7" xfId="53612" xr:uid="{16781069-70B2-40A7-A9C9-B5E8C029E2B8}"/>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3 4" xfId="56625" xr:uid="{6B359B83-32EA-4020-82F2-3BA0A8D0B8E3}"/>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2 8" xfId="50642" xr:uid="{9A408766-EA28-4CEB-BFB6-DDB813CFE8DB}"/>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2 4" xfId="58151" xr:uid="{0414A8C6-D757-46BA-B7B8-51ADE4D9EE7D}"/>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3 7" xfId="52168" xr:uid="{215B7EFF-641D-44C1-A15F-B9BE57AECB4E}"/>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4 4" xfId="55181" xr:uid="{8FF86898-8B66-4B41-825A-C3069900C54C}"/>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2 9" xfId="49198" xr:uid="{5C798128-CDD5-4893-9632-4C0539CE92DA}"/>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2 4" xfId="58873" xr:uid="{46BEBA04-CA22-4566-8F52-4C5F281D9E6B}"/>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2 7" xfId="52890" xr:uid="{9A8CD207-378C-4D91-B077-135D433CFB5F}"/>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3 4" xfId="55903" xr:uid="{C36B92DC-82FE-4717-BDB8-21DCBBBFB2A1}"/>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3 8" xfId="49920" xr:uid="{9246D8B3-9924-416C-8332-44002E5D9AA3}"/>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2 4" xfId="57429" xr:uid="{4B746868-B69D-4893-A900-B1A68D5A88E4}"/>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4 7" xfId="51446" xr:uid="{9742598B-2BD0-4FD9-B953-01A465EF2789}"/>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5 4" xfId="54459" xr:uid="{9EEE5011-A27B-49B9-B1E8-F1BE06D6F364}"/>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2 4" xfId="59247" xr:uid="{8A1C97D4-2579-4240-BD6A-7EB812951DE7}"/>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2 7" xfId="53264" xr:uid="{B9B18CC6-7409-4EFA-A8D9-B448AF9DFDE5}"/>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3 4" xfId="56277" xr:uid="{0232C0E1-38A1-448A-A78F-C988DE7CB3F7}"/>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2 8" xfId="50294" xr:uid="{44CB3A2C-35CA-4141-B47A-B2632A4072C6}"/>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2 4" xfId="57803" xr:uid="{5B158475-AEED-4592-9258-A5CFB8A89F73}"/>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3 7" xfId="51820" xr:uid="{BA92D810-3A36-47E7-8FA1-32EE0649322B}"/>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4 4" xfId="54833" xr:uid="{1DE17CC6-C0A8-4496-A38F-42929FEF189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3 9" xfId="48850" xr:uid="{B3401FD0-EB04-46EF-8D74-823BD4ABB946}"/>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2 4" xfId="58525" xr:uid="{D03DD931-6237-4937-9AC6-0F03AEEC02F2}"/>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2 7" xfId="52542" xr:uid="{41D6C771-8198-4940-86D7-CBB50689B08F}"/>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3 4" xfId="55555" xr:uid="{632AC8CA-84DE-4EB1-8C10-FFEB250DE6FB}"/>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4 8" xfId="49572" xr:uid="{77CBD5A1-B493-4F75-B74C-D20FAC9CA715}"/>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2 4" xfId="57081" xr:uid="{850F3176-0D4B-4CFE-ADD4-79B33FE9BDBB}"/>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5 7" xfId="51098" xr:uid="{AD90B6B0-6FBE-4D3D-B521-0E3BA49D18E8}"/>
    <cellStyle name="40% - Accent4 2 4 6" xfId="12274" xr:uid="{E63BB186-8835-4F1F-961A-75DC723EC826}"/>
    <cellStyle name="40% - Accent4 2 4 6 2" xfId="30201" xr:uid="{024388F7-948C-424A-81FD-38E406645A64}"/>
    <cellStyle name="40% - Accent4 2 4 6 3" xfId="42146" xr:uid="{5E36A4F0-3E5A-49FF-AE1A-0406BA5AD617}"/>
    <cellStyle name="40% - Accent4 2 4 6 4" xfId="54111" xr:uid="{BFC038E5-ECEB-4F0B-93B4-1B405CA6658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10" xfId="48244" xr:uid="{A4901283-5AF9-43F4-BD1C-0846F05359FA}"/>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2 4" xfId="59363" xr:uid="{85CCBE49-5130-4D11-9237-D3F18C7ED96E}"/>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2 7" xfId="53380" xr:uid="{DFA93144-F37D-48DA-AA37-3630C01C7F1E}"/>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3 4" xfId="56393" xr:uid="{1C07095C-795C-4E95-A13E-81FE2DB96249}"/>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2 8" xfId="50410" xr:uid="{A3D2559A-C359-405A-8DB9-2153CF7E93F5}"/>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2 4" xfId="57919" xr:uid="{74AE1784-610A-416F-97F6-2CCBAD86FF63}"/>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3 7" xfId="51936" xr:uid="{8F287599-D7FB-47BB-8BAC-0082552A2A05}"/>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4 4" xfId="54949" xr:uid="{8BF42C10-823B-40F4-A37A-CB23D6C1F64C}"/>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2 9" xfId="48966" xr:uid="{FB4878A8-2B27-4086-9A5E-425999C80A3F}"/>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2 4" xfId="58641" xr:uid="{BAB0E8D4-7383-410C-9294-55608B8401EB}"/>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2 7" xfId="52658" xr:uid="{36BA0DBC-FEF1-41C1-9020-45A5405EDEE3}"/>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3 4" xfId="55671" xr:uid="{ECA1BC93-66B6-4E63-BFC8-CB55094D58D5}"/>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3 8" xfId="49688" xr:uid="{E1B22A6D-F9F9-4A9E-BCE5-9B42B13681F9}"/>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2 4" xfId="57197" xr:uid="{998A2B6B-DB23-4853-BA37-7CB1D1FBB648}"/>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4 7" xfId="51214" xr:uid="{E0CBBFFE-7936-4DC3-8154-E98B6C6F7CD4}"/>
    <cellStyle name="40% - Accent4 2 5 5" xfId="12390" xr:uid="{08392FBB-AF46-4E38-8C53-6223C8936A7A}"/>
    <cellStyle name="40% - Accent4 2 5 5 2" xfId="30317" xr:uid="{31888D03-5280-42AB-8B33-2EABCB5F3ED0}"/>
    <cellStyle name="40% - Accent4 2 5 5 3" xfId="42262" xr:uid="{072DE7F5-20DE-4A88-8DD7-783DCE578ECD}"/>
    <cellStyle name="40% - Accent4 2 5 5 4" xfId="54227" xr:uid="{A3F47BED-AB85-4459-8E29-721F7844AA2F}"/>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2 4" xfId="59015" xr:uid="{E5ACA0D1-4911-41B1-A37F-8775E4C957C4}"/>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2 7" xfId="53032" xr:uid="{26E06C0E-83C6-49DD-A924-67E9C0399933}"/>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3 4" xfId="56045" xr:uid="{2EFD394D-25CD-4984-82EC-025C83F61C6B}"/>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2 8" xfId="50062" xr:uid="{94E19CE8-B5C8-405F-A35D-CC95E9529E93}"/>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2 4" xfId="57571" xr:uid="{F5DEE820-8FBD-4227-A7F0-01ED37A7D5DE}"/>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3 7" xfId="51588" xr:uid="{E745D588-CC07-4368-AF27-E586623159F2}"/>
    <cellStyle name="40% - Accent4 2 6 4" xfId="12764" xr:uid="{1470D877-F2E8-4935-8010-B8ED57E8C310}"/>
    <cellStyle name="40% - Accent4 2 6 4 2" xfId="30691" xr:uid="{0C0823A6-6936-4376-8BB0-F3415AE34AB7}"/>
    <cellStyle name="40% - Accent4 2 6 4 3" xfId="42636" xr:uid="{16200DD0-D603-465E-9A6A-AF53B25D03E9}"/>
    <cellStyle name="40% - Accent4 2 6 4 4" xfId="54601" xr:uid="{D10714F1-CA82-42E9-BA1D-A86FBC8D2E9A}"/>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6 9" xfId="48618" xr:uid="{D2210E48-29CF-4611-B31F-D5F23E8FDBC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2 4" xfId="58293" xr:uid="{313EBFBF-5E91-4562-BD70-C708576BA267}"/>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2 7" xfId="52310" xr:uid="{EF673CFA-D639-403C-BA64-7E1B254805C8}"/>
    <cellStyle name="40% - Accent4 2 7 3" xfId="13486" xr:uid="{B5E906E4-01BB-41A1-BDA3-5C39BCF8A966}"/>
    <cellStyle name="40% - Accent4 2 7 3 2" xfId="31413" xr:uid="{59158122-C155-4D70-944E-DAC236C57828}"/>
    <cellStyle name="40% - Accent4 2 7 3 3" xfId="43358" xr:uid="{606753CB-C12F-49AF-95AB-84B8260208F8}"/>
    <cellStyle name="40% - Accent4 2 7 3 4" xfId="55323" xr:uid="{937BD151-7DF3-4F56-AE68-110D0471532B}"/>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7 8" xfId="49340" xr:uid="{2CE7EB04-40F6-411B-B256-1ED617D9946B}"/>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2 4" xfId="56849" xr:uid="{1D34764E-6568-499F-A6DC-6C8C5EF42238}"/>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8 7" xfId="50866" xr:uid="{27D7632E-E354-4C92-ADDC-918F06F4E134}"/>
    <cellStyle name="40% - Accent4 2 9" xfId="12042" xr:uid="{C5E20ACE-1CF9-4469-8FB5-35EE5217852C}"/>
    <cellStyle name="40% - Accent4 2 9 2" xfId="29969" xr:uid="{2E070083-E6AF-4C3F-A2E0-85969866E856}"/>
    <cellStyle name="40% - Accent4 2 9 3" xfId="41914" xr:uid="{86F7F01C-D4F1-4055-B40C-91519056EBC7}"/>
    <cellStyle name="40% - Accent4 2 9 4" xfId="53879" xr:uid="{57E697F4-DC5B-47EC-A581-329C175F4A0A}"/>
    <cellStyle name="40% - Accent4 20" xfId="23946" xr:uid="{3C4F125C-8A18-4292-B8F4-D360EC63C131}"/>
    <cellStyle name="40% - Accent4 21" xfId="35894" xr:uid="{CE494F2C-2073-4366-B614-D98D5AA4F486}"/>
    <cellStyle name="40% - Accent4 22" xfId="47838" xr:uid="{5C0742D9-9194-48B6-81AD-17D216EF629F}"/>
    <cellStyle name="40% - Accent4 23" xfId="47859" xr:uid="{CB00B47B-D66B-4DB2-9D9D-6D5745879575}"/>
    <cellStyle name="40% - Accent4 24" xfId="59804" xr:uid="{3D1667F5-C828-4767-9753-495CFDB63CA8}"/>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13" xfId="47923" xr:uid="{6E36198F-EAD3-4A03-993E-D6B79BE7EF80}"/>
    <cellStyle name="40% - Accent4 3 2" xfId="222" xr:uid="{00000000-0005-0000-0000-000070000000}"/>
    <cellStyle name="40% - Accent4 3 2 10" xfId="36074" xr:uid="{E9890DBF-D377-4D0D-993E-A43AB226534E}"/>
    <cellStyle name="40% - Accent4 3 2 11" xfId="48039" xr:uid="{0CF13534-DDF5-471C-B29B-003339AD8573}"/>
    <cellStyle name="40% - Accent4 3 2 2" xfId="570" xr:uid="{00000000-0005-0000-0000-000070000000}"/>
    <cellStyle name="40% - Accent4 3 2 2 10" xfId="48387" xr:uid="{C0376B00-A8E7-48D5-AE26-B5EFBA6AB1AF}"/>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2 4" xfId="59506" xr:uid="{72F1C99F-B487-4825-AB64-6C5AA34BADDC}"/>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2 7" xfId="53523" xr:uid="{6D4273B2-0BBB-4CF8-9B51-EBAFCD321E45}"/>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3 4" xfId="56536" xr:uid="{1F624B30-3DB7-4FC4-A980-DE3CE88DD551}"/>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2 8" xfId="50553" xr:uid="{6BE1732C-5D5F-47B0-8936-6420156807D7}"/>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2 4" xfId="58062" xr:uid="{7E86E6D5-14F8-42F5-8673-3A276B22DFF8}"/>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3 7" xfId="52079" xr:uid="{3969679E-B37B-45BA-B3B2-0776E5014A41}"/>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4 4" xfId="55092" xr:uid="{3F54E7A1-B667-4923-AD54-6535AE820BB0}"/>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2 9" xfId="49109" xr:uid="{21B07EA2-E977-4997-8E29-472B77D3BE99}"/>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2 4" xfId="58784" xr:uid="{8C52CD95-C55F-4158-9CB5-30E070B920C6}"/>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2 7" xfId="52801" xr:uid="{CE4BC91B-0FF9-475B-8C42-7732D30E8D12}"/>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3 4" xfId="55814" xr:uid="{B28C3A58-2A74-40A1-901C-E86384D01935}"/>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3 8" xfId="49831" xr:uid="{89AAB6C3-BB9B-4A26-B87F-B4B92E9AC612}"/>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2 4" xfId="57340" xr:uid="{C509907E-AE8E-4090-833D-AE28A936D0E0}"/>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4 7" xfId="51357" xr:uid="{DAB6C088-E7DC-4914-95B1-B82440B41F2A}"/>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5 4" xfId="54370" xr:uid="{87BEAC46-09EF-4D2F-B169-97F370DE97A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2 4" xfId="59158" xr:uid="{4CC676EF-ACEA-4E0D-8726-F83EAA64DDAE}"/>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2 7" xfId="53175" xr:uid="{18093EA3-7AF8-4369-934B-E49443C8F023}"/>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3 4" xfId="56188" xr:uid="{9C5B74B7-0B62-430D-B4C1-4B9099D53BA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2 8" xfId="50205" xr:uid="{15266157-FA5F-4B8C-8E06-7CBB4032DC7B}"/>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2 4" xfId="57714" xr:uid="{15A671A5-77AE-40C9-92F3-40508B6FE157}"/>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3 7" xfId="51731" xr:uid="{04434FDF-5CD6-4202-A0BF-FCB22FB05F16}"/>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4 4" xfId="54744" xr:uid="{129CC197-A7FB-4363-9AD9-E228A0718433}"/>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3 9" xfId="48761" xr:uid="{33E72318-CE7E-4FF8-A276-86863A956DD2}"/>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2 4" xfId="58436" xr:uid="{C6ADE84A-104A-41CC-8293-D6D03F731079}"/>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2 7" xfId="52453" xr:uid="{618DB9A3-2510-4EA9-AD8F-F85BC37CFE4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3 4" xfId="55466" xr:uid="{82319D38-388B-436F-8B56-4785D4A5A818}"/>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4 8" xfId="49483" xr:uid="{9659B8B2-04BD-4788-8959-56218CE4D510}"/>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2 4" xfId="56992" xr:uid="{CF6ED97A-EF0A-44F5-B598-7A41EBABCEF4}"/>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5 7" xfId="51009" xr:uid="{59C31930-46E5-46EA-96C0-FFBF0E72FEFF}"/>
    <cellStyle name="40% - Accent4 3 2 6" xfId="12185" xr:uid="{9B08B676-284F-4FB2-AB3A-35BE70FCDBAC}"/>
    <cellStyle name="40% - Accent4 3 2 6 2" xfId="30112" xr:uid="{32BF9D02-616B-47B0-B5FE-1ABF3BCF9458}"/>
    <cellStyle name="40% - Accent4 3 2 6 3" xfId="42057" xr:uid="{67ECFF28-A014-4B63-AED4-31836045EF21}"/>
    <cellStyle name="40% - Accent4 3 2 6 4" xfId="54022" xr:uid="{B63EC9AF-8C5E-4DD4-9271-CFF627737E10}"/>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11" xfId="48155" xr:uid="{5CA8B242-FB01-4839-8ECD-60C556D7A221}"/>
    <cellStyle name="40% - Accent4 3 3 2" xfId="686" xr:uid="{00000000-0005-0000-0000-000070000000}"/>
    <cellStyle name="40% - Accent4 3 3 2 10" xfId="48503" xr:uid="{15FD9F3A-EAC3-4E58-949C-5981800BE8D1}"/>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2 4" xfId="59622" xr:uid="{18FE99B3-BCD4-4F3D-8FDE-C1787DCD8267}"/>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2 7" xfId="53639" xr:uid="{8DAC83FB-7FED-4FA4-A7AD-B16CA0FAFD9D}"/>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3 4" xfId="56652" xr:uid="{89C85053-FF5F-44AE-8D64-79260BFDEE2F}"/>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2 8" xfId="50669" xr:uid="{6C87AAB9-FB9E-485A-852E-B593D6EE511D}"/>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2 4" xfId="58178" xr:uid="{58033FE7-3426-4B06-B799-453619194368}"/>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3 7" xfId="52195" xr:uid="{B06EFB46-499E-4263-97E0-225D96289B06}"/>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4 4" xfId="55208" xr:uid="{2D885CC9-331D-43D0-ACF9-8D670A8FC137}"/>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2 9" xfId="49225" xr:uid="{F3634728-FDB4-48CA-B39D-4928166289B0}"/>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2 4" xfId="58900" xr:uid="{F226D37F-78E8-4FAB-A526-FA8041D58A2D}"/>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2 7" xfId="52917" xr:uid="{AA44681E-E03C-4951-A60A-88F959E18CF2}"/>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3 4" xfId="55930" xr:uid="{B3F2872A-8DC5-435B-8E22-D5DEC5F81BA7}"/>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3 8" xfId="49947" xr:uid="{42C3E978-650D-4F83-90F1-6C5E81BC6601}"/>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2 4" xfId="57456" xr:uid="{6926C114-22E7-4B44-9A67-CCE3419096EA}"/>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4 7" xfId="51473" xr:uid="{8359C378-9FF1-4C0A-B211-73D148F98B99}"/>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5 4" xfId="54486" xr:uid="{33894C0C-FBC8-44BF-8E47-9CC749B8D63F}"/>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2 4" xfId="59274" xr:uid="{DEBFBD00-5BD1-43C1-91A0-C72915EA16A4}"/>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2 7" xfId="53291" xr:uid="{8176E2D8-3E33-4E70-A9B5-D2386D79FFE2}"/>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3 4" xfId="56304" xr:uid="{27F01032-93D6-422F-A6CC-A5C8CCCD7CAC}"/>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2 8" xfId="50321" xr:uid="{E3FA1B20-4A95-4D71-80AD-D3EB44F8AEFD}"/>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2 4" xfId="57830" xr:uid="{E4F6547C-8065-4471-AB90-FA1440CEED4B}"/>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3 7" xfId="51847" xr:uid="{8ECB4207-FA69-4E7F-AEDB-2841CD829D47}"/>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4 4" xfId="54860" xr:uid="{E1061132-1A80-4D57-BB31-A935CB9DB0F9}"/>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3 9" xfId="48877" xr:uid="{A86CAA28-CE9A-4830-AD27-4A517E740749}"/>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2 4" xfId="58552" xr:uid="{52DC609C-0D5B-44FE-98D6-57750CA06D12}"/>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2 7" xfId="52569" xr:uid="{7143FFF4-F34B-42E6-82BF-A111A19DF631}"/>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3 4" xfId="55582" xr:uid="{606AF5AB-9044-481E-B9D5-465F9439527D}"/>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4 8" xfId="49599" xr:uid="{669F7235-D1BE-4C7F-BEAE-D870A96F051C}"/>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2 4" xfId="57108" xr:uid="{3AEECCB6-A5B9-4BB8-9A90-CF33E814510A}"/>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5 7" xfId="51125" xr:uid="{F95D4E49-717A-4729-A4E5-586AFCD18416}"/>
    <cellStyle name="40% - Accent4 3 3 6" xfId="12301" xr:uid="{47B6FED1-927C-4F79-9A9E-21641D86111C}"/>
    <cellStyle name="40% - Accent4 3 3 6 2" xfId="30228" xr:uid="{B69876D1-6CD6-4398-B22D-9A6A0C516F4D}"/>
    <cellStyle name="40% - Accent4 3 3 6 3" xfId="42173" xr:uid="{30278136-9853-4448-A902-E57199E66775}"/>
    <cellStyle name="40% - Accent4 3 3 6 4" xfId="54138" xr:uid="{7653FF24-C9ED-4F5C-BF20-E86AFAE092CE}"/>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10" xfId="48271" xr:uid="{4E91B8E3-E9DE-48FF-A988-78F923182CAD}"/>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2 4" xfId="59390" xr:uid="{6888B8D0-CCBC-4128-8C49-49AD40641644}"/>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2 7" xfId="53407" xr:uid="{302F1A41-8D19-49BB-B612-D066DF2C3E2E}"/>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3 4" xfId="56420" xr:uid="{E8EEC062-28E0-4D01-89BC-29343D69CE9B}"/>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2 8" xfId="50437" xr:uid="{FE6C137C-5A31-45F0-874A-41B103D3AFDA}"/>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2 4" xfId="57946" xr:uid="{E794E246-8FD6-4E34-86FD-084ED18E8FAF}"/>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3 7" xfId="51963" xr:uid="{8009A12F-54FF-478E-B239-F2ACB45D799A}"/>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4 4" xfId="54976" xr:uid="{FBB85D02-F864-4EB2-B8FB-DB3B9378B5F8}"/>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2 9" xfId="48993" xr:uid="{0F8E4706-6A4F-4BCD-8CCE-F680175B6EB3}"/>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2 4" xfId="58668" xr:uid="{08619C39-252D-4463-83D1-219CC177A08F}"/>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2 7" xfId="52685" xr:uid="{4C1B1657-E1AE-4219-923F-0BBC0A815F9C}"/>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3 4" xfId="55698" xr:uid="{9BDA4AED-0D9B-4C6C-B8B3-C4566923836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3 8" xfId="49715" xr:uid="{A55C9B78-229B-4576-A80C-F1F4ADCDC9E3}"/>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2 4" xfId="57224" xr:uid="{892E7124-2C4C-43D5-A1C3-08BD57DF3D42}"/>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4 7" xfId="51241" xr:uid="{5F124F41-02E5-4D8B-8FA9-43ED93564373}"/>
    <cellStyle name="40% - Accent4 3 4 5" xfId="12417" xr:uid="{67DB0D8E-3EA4-4B5F-8804-066CE40DFD1E}"/>
    <cellStyle name="40% - Accent4 3 4 5 2" xfId="30344" xr:uid="{E47EB05E-EF31-4D80-9FD0-CEB5A99A032C}"/>
    <cellStyle name="40% - Accent4 3 4 5 3" xfId="42289" xr:uid="{AE3091F5-9B36-4012-9643-021CC00FBBB1}"/>
    <cellStyle name="40% - Accent4 3 4 5 4" xfId="54254" xr:uid="{F796DDAC-CC08-4F7D-B9A8-952EA2F99C58}"/>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2 4" xfId="59042" xr:uid="{BFCB1922-FA56-4D83-9A0A-8E1A565909EB}"/>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2 7" xfId="53059" xr:uid="{4E83B301-F42F-4BC7-9EFD-EB6A694251CF}"/>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3 4" xfId="56072" xr:uid="{CB695720-064F-4029-90F8-79D44D2A4B16}"/>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2 8" xfId="50089" xr:uid="{B370E816-644F-4902-9A98-A4F48FC1334E}"/>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2 4" xfId="57598" xr:uid="{6B443EB8-E5D7-4275-94EA-CF9DA4D4255E}"/>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3 7" xfId="51615" xr:uid="{6BCD9276-69EB-44CE-B1C9-B1FB1D92545D}"/>
    <cellStyle name="40% - Accent4 3 5 4" xfId="12791" xr:uid="{69F1FBB0-E176-4667-983C-DCA6E15E10FB}"/>
    <cellStyle name="40% - Accent4 3 5 4 2" xfId="30718" xr:uid="{853CF694-59BD-412B-9CE7-F930F0B23745}"/>
    <cellStyle name="40% - Accent4 3 5 4 3" xfId="42663" xr:uid="{56205CA1-F7BB-46E4-9856-24F921CAC51E}"/>
    <cellStyle name="40% - Accent4 3 5 4 4" xfId="54628" xr:uid="{C2D752A2-A155-4758-893B-6854E8A6D2B8}"/>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5 9" xfId="48645" xr:uid="{CE4A673C-B026-45E1-B104-9E101EA25E7B}"/>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2 4" xfId="58320" xr:uid="{C7A2E570-7938-4B52-AC53-6D26F694E6AA}"/>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2 7" xfId="52337" xr:uid="{F148D1A1-C1AD-48B5-8E59-1307ADD073F7}"/>
    <cellStyle name="40% - Accent4 3 6 3" xfId="13513" xr:uid="{63494EB8-41B2-4519-A67C-0DBEDE60164F}"/>
    <cellStyle name="40% - Accent4 3 6 3 2" xfId="31440" xr:uid="{F1875331-0D8D-4FEB-84E3-F600087EBA7C}"/>
    <cellStyle name="40% - Accent4 3 6 3 3" xfId="43385" xr:uid="{59460399-936E-4D5E-85EB-1903E575C9E7}"/>
    <cellStyle name="40% - Accent4 3 6 3 4" xfId="55350" xr:uid="{91D3F9CC-3C84-4BAA-B39D-44D4E7FBA412}"/>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6 8" xfId="49367" xr:uid="{5BECEC10-8C1C-471F-A5B3-952E141E93CD}"/>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2 4" xfId="56876" xr:uid="{7A4C1F5C-B977-4192-B7BD-281FFF6D078D}"/>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7 7" xfId="50893" xr:uid="{5FA065CB-15BC-4B98-A246-602D3D3D0D1A}"/>
    <cellStyle name="40% - Accent4 3 8" xfId="12069" xr:uid="{6FF439F4-5584-42A7-8ECD-42B6AF1203C9}"/>
    <cellStyle name="40% - Accent4 3 8 2" xfId="29996" xr:uid="{2AB7FE57-8B0D-4FDA-A77C-0C71BB9DBDDC}"/>
    <cellStyle name="40% - Accent4 3 8 3" xfId="41941" xr:uid="{C9A2C328-9F1C-41EB-B37F-8F3FF9B533B3}"/>
    <cellStyle name="40% - Accent4 3 8 4" xfId="53906" xr:uid="{4F3BFB31-9836-496D-A56C-8E1259782A03}"/>
    <cellStyle name="40% - Accent4 3 9" xfId="18028" xr:uid="{ED9CEAE7-81E4-4B4E-A181-ACDA4C7277D4}"/>
    <cellStyle name="40% - Accent4 4" xfId="164" xr:uid="{00000000-0005-0000-0000-0000BC000000}"/>
    <cellStyle name="40% - Accent4 4 10" xfId="36016" xr:uid="{D4400C68-1522-4DAE-9DD0-6954D2A28DF9}"/>
    <cellStyle name="40% - Accent4 4 11" xfId="47981" xr:uid="{5BD0DD87-3F85-4C31-B7E8-829514176090}"/>
    <cellStyle name="40% - Accent4 4 2" xfId="512" xr:uid="{00000000-0005-0000-0000-0000BC000000}"/>
    <cellStyle name="40% - Accent4 4 2 10" xfId="48329" xr:uid="{7398AE25-E12A-4E8E-8714-2BC5BFE22C16}"/>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2 4" xfId="59448" xr:uid="{7AB7B0B7-2085-41A6-94F6-0B381C0C5433}"/>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2 7" xfId="53465" xr:uid="{F8E96537-7D9D-4A45-8976-01FA58CEECEA}"/>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3 4" xfId="56478" xr:uid="{FCC893C4-0201-4EE7-AA9E-757ADA66FA93}"/>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2 8" xfId="50495" xr:uid="{B9611021-3253-4AD0-B56D-405070EC6FA3}"/>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2 4" xfId="58004" xr:uid="{09CC95AC-66F7-4B8D-A576-ACDA6B6D27EC}"/>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3 7" xfId="52021" xr:uid="{974DFFA8-B1F2-4B5B-A0E7-3D268CFB8162}"/>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4 4" xfId="55034" xr:uid="{607E6BFA-D0B7-4038-9FCA-F4F4E8B598E9}"/>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2 9" xfId="49051" xr:uid="{97BCC584-8D47-43BF-BB99-3492B02C20B9}"/>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2 4" xfId="58726" xr:uid="{54AC8198-0E53-4F50-BE56-4EF5025319B4}"/>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2 7" xfId="52743" xr:uid="{8B4F70C2-7B02-44E4-BACD-C5C8682DC656}"/>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3 4" xfId="55756" xr:uid="{68887998-D572-423E-93B4-A5CFAD820CA3}"/>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3 8" xfId="49773" xr:uid="{C06FAD69-C512-4E49-B6DA-DBA1AF92289A}"/>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2 4" xfId="57282" xr:uid="{26F3DD38-F754-48C6-BAB5-4D629CA16A2D}"/>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4 7" xfId="51299" xr:uid="{60A326D1-B1EF-44ED-98D4-DFA9418DF69A}"/>
    <cellStyle name="40% - Accent4 4 2 5" xfId="12475" xr:uid="{6E5521A8-5607-4C24-AEBC-1C68043FB236}"/>
    <cellStyle name="40% - Accent4 4 2 5 2" xfId="30402" xr:uid="{48C27B65-4DB1-4759-BD97-95CDD51CFA55}"/>
    <cellStyle name="40% - Accent4 4 2 5 3" xfId="42347" xr:uid="{7F2C1655-5DDD-41D9-9E1F-5944ECB6BAF3}"/>
    <cellStyle name="40% - Accent4 4 2 5 4" xfId="54312" xr:uid="{6D58C57B-4BB0-467E-95AB-9B4CE10F7F1F}"/>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2 4" xfId="59100" xr:uid="{4B5B719A-558F-4156-8CB0-829B39358801}"/>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2 7" xfId="53117" xr:uid="{C217C669-02A9-4EA2-9F1E-95BB8F7ADB96}"/>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3 4" xfId="56130" xr:uid="{AB6507BD-EC6C-490D-BACF-8483F9070F4C}"/>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2 8" xfId="50147" xr:uid="{45674474-3EDD-43E3-AC53-D530175A61A9}"/>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2 4" xfId="57656" xr:uid="{F87F19D2-605B-4391-B7F7-8A400BB63CFC}"/>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3 7" xfId="51673" xr:uid="{8938578F-8C32-4BCD-98C0-1E5A146CAB0F}"/>
    <cellStyle name="40% - Accent4 4 3 4" xfId="12849" xr:uid="{0671317B-B798-4BAB-A16D-7BA2081A92DB}"/>
    <cellStyle name="40% - Accent4 4 3 4 2" xfId="30776" xr:uid="{C6BB6A45-2FEB-4CD9-B35D-0C755DAE6D26}"/>
    <cellStyle name="40% - Accent4 4 3 4 3" xfId="42721" xr:uid="{1E6D5375-5912-4865-8638-CC51F5C999ED}"/>
    <cellStyle name="40% - Accent4 4 3 4 4" xfId="54686" xr:uid="{73B69D52-DC09-4A78-A2D1-1FAF803D786F}"/>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3 9" xfId="48703" xr:uid="{F7FB446A-E624-4FD4-85CE-93EC3DA5E3D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2 4" xfId="58378" xr:uid="{2281950D-A77B-4160-89A5-8E2211DE740F}"/>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2 7" xfId="52395" xr:uid="{9ABDD20A-587B-4EE1-84A0-8171C522384A}"/>
    <cellStyle name="40% - Accent4 4 4 3" xfId="13571" xr:uid="{1A7DA5A2-01FF-4911-943D-24E17EC1A33B}"/>
    <cellStyle name="40% - Accent4 4 4 3 2" xfId="31498" xr:uid="{2D0F571C-DF74-4104-A18C-52E18A465FBF}"/>
    <cellStyle name="40% - Accent4 4 4 3 3" xfId="43443" xr:uid="{3D128CA3-AD21-4D12-80FE-0BFE6F4C0E70}"/>
    <cellStyle name="40% - Accent4 4 4 3 4" xfId="55408" xr:uid="{DDD054B5-1EE0-4C65-AA69-0863DB2DBF4C}"/>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4 8" xfId="49425" xr:uid="{40EB891B-CA9B-4426-9BCD-A17A7B3E0420}"/>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2 4" xfId="56934" xr:uid="{A408C96A-0D48-4897-A42C-21064A73210D}"/>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5 7" xfId="50951" xr:uid="{CCED6CD6-7452-42E0-A78E-07B149FF56EA}"/>
    <cellStyle name="40% - Accent4 4 6" xfId="12127" xr:uid="{E331C3DB-C211-416D-9EFA-AAB188BC392B}"/>
    <cellStyle name="40% - Accent4 4 6 2" xfId="30054" xr:uid="{9014A408-E4B3-4DD3-9290-51D23991A944}"/>
    <cellStyle name="40% - Accent4 4 6 3" xfId="41999" xr:uid="{B8278E9C-5FBF-48E1-A052-0652AB428021}"/>
    <cellStyle name="40% - Accent4 4 6 4" xfId="53964" xr:uid="{563CD225-EA3A-4B25-ABC6-B5C4D5484EDE}"/>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11" xfId="48097" xr:uid="{D5343813-65F3-4366-A11D-FC20203B1603}"/>
    <cellStyle name="40% - Accent4 5 2" xfId="628" xr:uid="{00000000-0005-0000-0000-000030010000}"/>
    <cellStyle name="40% - Accent4 5 2 10" xfId="48445" xr:uid="{2C4155B3-297A-4E0D-9DB1-BBDA111064C6}"/>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2 4" xfId="59564" xr:uid="{25B2006B-B8D9-4E6A-B6E0-6A62C430A1C2}"/>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2 7" xfId="53581" xr:uid="{DE2C169C-1655-4931-99B8-1C448BC19AA6}"/>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3 4" xfId="56594" xr:uid="{1042A9A8-E603-4532-AE7D-6AE67839077E}"/>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2 8" xfId="50611" xr:uid="{54BEA80E-BAD7-4F24-8C29-8E5218CAB884}"/>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2 4" xfId="58120" xr:uid="{BCDDDD84-7E02-420F-A962-5FF8383240A3}"/>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3 7" xfId="52137" xr:uid="{46AF842A-05C5-46D7-983D-2D5CB6750B78}"/>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4 4" xfId="55150" xr:uid="{3ABA8A99-F6FF-4529-9D6C-E11B2AC97B41}"/>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2 9" xfId="49167" xr:uid="{9DC19E8F-ED6C-4558-A5BF-CD37D0DEDA2C}"/>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2 4" xfId="58842" xr:uid="{336253EA-DAC4-4E7E-89A0-3F17CEB2EA2B}"/>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2 7" xfId="52859" xr:uid="{13F12ABA-2D2E-42F2-B24C-3E1716B7012E}"/>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3 4" xfId="55872" xr:uid="{407704CE-D4F3-41A2-BE68-9DB1A54E6DF0}"/>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3 8" xfId="49889" xr:uid="{0D6830FA-BD2E-4FAE-9D0E-B467FDFE1506}"/>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2 4" xfId="57398" xr:uid="{54DA18E0-E2EC-4AC8-8C81-B56491C3D87C}"/>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4 7" xfId="51415" xr:uid="{0BC583F9-3005-44E2-BADD-3EF7AA063778}"/>
    <cellStyle name="40% - Accent4 5 2 5" xfId="12591" xr:uid="{5693C1AD-1B5F-4BBB-B47F-EDA7751B89E0}"/>
    <cellStyle name="40% - Accent4 5 2 5 2" xfId="30518" xr:uid="{FF771393-8DBC-4002-8A00-1253BA182D13}"/>
    <cellStyle name="40% - Accent4 5 2 5 3" xfId="42463" xr:uid="{8718312D-1753-4FA5-B8F0-DD9405F8C77B}"/>
    <cellStyle name="40% - Accent4 5 2 5 4" xfId="54428" xr:uid="{CAACE83B-B372-4390-A0B8-244F2C2FFB3E}"/>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2 4" xfId="59216" xr:uid="{8A357257-C69D-4260-BDAE-A063F41705B9}"/>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2 7" xfId="53233" xr:uid="{15A5FE62-F06D-4027-A47A-DD146C453F79}"/>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3 4" xfId="56246" xr:uid="{51A5E07C-6E9C-4B35-9849-2C87A89FAAB1}"/>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2 8" xfId="50263" xr:uid="{891B07CE-1F57-41E6-812C-DF0709955821}"/>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2 4" xfId="57772" xr:uid="{3A1E98ED-9178-4CC6-A029-E8833A85772F}"/>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3 7" xfId="51789" xr:uid="{ED835908-A7CD-4C1C-992A-791B09E96BCF}"/>
    <cellStyle name="40% - Accent4 5 3 4" xfId="12965" xr:uid="{FBD16485-376D-4056-AF1B-7B2970D279B3}"/>
    <cellStyle name="40% - Accent4 5 3 4 2" xfId="30892" xr:uid="{8A012888-C44D-4260-9B96-0383510E13FA}"/>
    <cellStyle name="40% - Accent4 5 3 4 3" xfId="42837" xr:uid="{F10AEF5A-0EDD-4DFD-ABBC-0E1029E58BAE}"/>
    <cellStyle name="40% - Accent4 5 3 4 4" xfId="54802" xr:uid="{F64B2225-906D-46F9-B108-D7BFE0C04FB8}"/>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3 9" xfId="48819" xr:uid="{9F3C496D-1C6A-41D2-A60D-B9B3D34D7312}"/>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2 4" xfId="58494" xr:uid="{EB04A294-90A7-4A3C-9198-253B616E187C}"/>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2 7" xfId="52511" xr:uid="{3B0FC0AB-F1F6-422C-8CD3-B2C16995410B}"/>
    <cellStyle name="40% - Accent4 5 4 3" xfId="13687" xr:uid="{C365D8CF-4A55-47A5-BF14-D6168C841924}"/>
    <cellStyle name="40% - Accent4 5 4 3 2" xfId="31614" xr:uid="{30F06D9F-1366-48BB-8723-85F54F087EF6}"/>
    <cellStyle name="40% - Accent4 5 4 3 3" xfId="43559" xr:uid="{2A89837B-E423-4590-A400-1A21BAAC1EB4}"/>
    <cellStyle name="40% - Accent4 5 4 3 4" xfId="55524" xr:uid="{FEEBA694-3F17-433E-BA04-05908DF754FF}"/>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4 8" xfId="49541" xr:uid="{EAA23157-E19F-43F8-BA5C-509FA278757B}"/>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2 4" xfId="57050" xr:uid="{D9CD1DDB-8A7A-46CF-B122-B2FCEA2CE24F}"/>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5 7" xfId="51067" xr:uid="{609C3024-CAD8-45DE-AFB0-D60983DD9F09}"/>
    <cellStyle name="40% - Accent4 5 6" xfId="12243" xr:uid="{87892A5F-24B2-47F7-80BB-53E3143F78BA}"/>
    <cellStyle name="40% - Accent4 5 6 2" xfId="30170" xr:uid="{CD432F4B-CC01-4E15-BDC8-C97B289EB6E4}"/>
    <cellStyle name="40% - Accent4 5 6 3" xfId="42115" xr:uid="{0238208A-4BD4-41C7-AD18-F649ED10644C}"/>
    <cellStyle name="40% - Accent4 5 6 4" xfId="54080" xr:uid="{0B63519B-F57B-4CCC-A2C2-F22F33320CE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10" xfId="48213" xr:uid="{DB2707B6-1890-4F19-862C-29386FAB8693}"/>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2 4" xfId="59332" xr:uid="{A267B8CE-0064-42CD-B5CB-F613291E2542}"/>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2 7" xfId="53349" xr:uid="{10248DCC-423A-4AB5-9337-F4FC17FC92CB}"/>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3 4" xfId="56362" xr:uid="{87D1A699-FE11-4AA6-9F89-C8819BD0E172}"/>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2 8" xfId="50379" xr:uid="{62DA1A22-B177-4D58-9B58-241AC5BC0F48}"/>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2 4" xfId="57888" xr:uid="{863D7F0E-A18B-4803-B5B2-5A1C9FB84FF2}"/>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3 7" xfId="51905" xr:uid="{0FC7C3C0-215D-417E-819B-8229E14ACD6A}"/>
    <cellStyle name="40% - Accent4 6 2 4" xfId="13081" xr:uid="{3B89853F-B748-487D-8C2B-72AF31596F91}"/>
    <cellStyle name="40% - Accent4 6 2 4 2" xfId="31008" xr:uid="{6E8B3635-6C8F-4D55-8E0A-FB010D88DC66}"/>
    <cellStyle name="40% - Accent4 6 2 4 3" xfId="42953" xr:uid="{EC34315E-C7F0-4E52-9002-27E4462E6125}"/>
    <cellStyle name="40% - Accent4 6 2 4 4" xfId="54918" xr:uid="{7118C22A-F920-4CEB-9CBC-6DCBAEEB59EA}"/>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2 9" xfId="48935" xr:uid="{45E3C20D-13D6-4001-B042-8DD76E86136C}"/>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2 4" xfId="58610" xr:uid="{0E89B0C3-5A40-42D6-B6EA-CB0B49F7C61D}"/>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2 7" xfId="52627" xr:uid="{4AACF61B-40C6-43B0-A5DC-17413A03B188}"/>
    <cellStyle name="40% - Accent4 6 3 3" xfId="13803" xr:uid="{A7240B1A-717E-4D9C-A6B8-3147414F55B9}"/>
    <cellStyle name="40% - Accent4 6 3 3 2" xfId="31730" xr:uid="{DA5EA67B-7E8F-4E85-80A1-56140C4F8260}"/>
    <cellStyle name="40% - Accent4 6 3 3 3" xfId="43675" xr:uid="{11576581-0DBE-4F01-AC3E-FE78E33F63B5}"/>
    <cellStyle name="40% - Accent4 6 3 3 4" xfId="55640" xr:uid="{6A9F16D7-A384-4EC7-8D37-6DF296716C2D}"/>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3 8" xfId="49657" xr:uid="{D51F2113-8F36-448F-A92D-D4373BB40B60}"/>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2 4" xfId="57166" xr:uid="{468D1EEE-96CE-4690-A3AC-A7EBF61A23EE}"/>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4 7" xfId="51183" xr:uid="{06240399-2ED8-4D53-8B56-0124E3331241}"/>
    <cellStyle name="40% - Accent4 6 5" xfId="12359" xr:uid="{6253FA7A-6B23-4836-9760-4E30BC0CF220}"/>
    <cellStyle name="40% - Accent4 6 5 2" xfId="30286" xr:uid="{AFCEE8F6-A36E-4BE3-B305-B8B89A47316A}"/>
    <cellStyle name="40% - Accent4 6 5 3" xfId="42231" xr:uid="{E11D9E14-F570-4589-8461-8297BC8D0A46}"/>
    <cellStyle name="40% - Accent4 6 5 4" xfId="54196" xr:uid="{2FA23C11-4A10-4804-A47C-B3FC314681E1}"/>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10" xfId="48563" xr:uid="{8FF3A2D8-571A-4896-8B9D-6291BFE56DC2}"/>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2 4" xfId="59682" xr:uid="{A85D5C37-B478-477A-9823-C66185AFBB6E}"/>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2 7" xfId="53699" xr:uid="{534D908D-0971-4B8F-AD17-56DB5C109CCB}"/>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3 4" xfId="56712" xr:uid="{DACD57F0-F4B1-409C-8C87-771A13908A65}"/>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2 8" xfId="50729" xr:uid="{98F7D160-01C6-4E86-90FA-CC81CD569803}"/>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2 4" xfId="58238" xr:uid="{92B964D9-4838-48FA-AC61-F09AEDB4CC1C}"/>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3 7" xfId="52255" xr:uid="{C2D159D6-1BF5-4DCF-BAA2-5353839A8CE6}"/>
    <cellStyle name="40% - Accent4 7 2 4" xfId="13431" xr:uid="{0B90DE9B-D390-44BD-A4D9-B2B8D47A7ADE}"/>
    <cellStyle name="40% - Accent4 7 2 4 2" xfId="31358" xr:uid="{12CDA057-20B9-4131-8396-CD517180C9F2}"/>
    <cellStyle name="40% - Accent4 7 2 4 3" xfId="43303" xr:uid="{D81F9154-CB75-4845-8A12-C0D34C412BC0}"/>
    <cellStyle name="40% - Accent4 7 2 4 4" xfId="55268" xr:uid="{7BA96151-5BF9-4837-9022-D5F3A7CD455D}"/>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2 9" xfId="49285" xr:uid="{7874190D-E90A-49EF-B006-96CCF2C2E8B9}"/>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2 4" xfId="58960" xr:uid="{3F0C960B-A0DA-4149-B6A9-4539CBCA01B6}"/>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2 7" xfId="52977" xr:uid="{6C22EFD4-F7C3-472C-964E-8EA80A4BAC3C}"/>
    <cellStyle name="40% - Accent4 7 3 3" xfId="14153" xr:uid="{7657359E-837C-41E6-8DA7-605D6478BC70}"/>
    <cellStyle name="40% - Accent4 7 3 3 2" xfId="32080" xr:uid="{C5DAB297-69C1-4B16-A451-32E4D6E142AB}"/>
    <cellStyle name="40% - Accent4 7 3 3 3" xfId="44025" xr:uid="{643C88CE-E9A2-42BC-BEB9-04FFC862CD1B}"/>
    <cellStyle name="40% - Accent4 7 3 3 4" xfId="55990" xr:uid="{E1C6981F-B502-421F-ABC3-C63967705EE2}"/>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3 8" xfId="50007" xr:uid="{33CE6A77-6AB4-4445-9B0C-1C9B71A96F19}"/>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2 4" xfId="57516" xr:uid="{7B455F52-A551-4623-B09A-D74834216805}"/>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4 7" xfId="51533" xr:uid="{BEC049D1-B4A8-44A2-96AB-324AC6CA3801}"/>
    <cellStyle name="40% - Accent4 7 5" xfId="12709" xr:uid="{0BB42258-0626-4959-9AE9-6BC4A7EEF77E}"/>
    <cellStyle name="40% - Accent4 7 5 2" xfId="30636" xr:uid="{318B6FAE-C721-4C60-9795-57CAD35F1F11}"/>
    <cellStyle name="40% - Accent4 7 5 3" xfId="42581" xr:uid="{C023B417-4209-4375-B365-C46DD65E7CAD}"/>
    <cellStyle name="40% - Accent4 7 5 4" xfId="54546" xr:uid="{E2CF28D1-3134-4A38-B0A7-C818BE971995}"/>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2 4" xfId="58984" xr:uid="{220A4ECE-290D-41D1-A1E6-441C2786E946}"/>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2 7" xfId="53001" xr:uid="{689BE570-0557-4D59-A1AC-15489D7868D0}"/>
    <cellStyle name="40% - Accent4 8 2 3" xfId="14177" xr:uid="{80C6D5C3-9A82-4AB2-A34E-1173A50977FF}"/>
    <cellStyle name="40% - Accent4 8 2 3 2" xfId="32104" xr:uid="{6C667DE7-6F05-4F5D-AEC2-45FDB71AB1A9}"/>
    <cellStyle name="40% - Accent4 8 2 3 3" xfId="44049" xr:uid="{CFF5E242-5DAC-4DE1-B53F-A43A9FE47E50}"/>
    <cellStyle name="40% - Accent4 8 2 3 4" xfId="56014" xr:uid="{3C1535AF-3FFF-4D38-B8CD-97445FED0B07}"/>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2 8" xfId="50031" xr:uid="{DC1117D7-85B3-4BC2-8BAA-7CF0A0170C6E}"/>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2 4" xfId="57540" xr:uid="{4D5AF50D-019C-444E-BB0F-67417A55DE9D}"/>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3 7" xfId="51557" xr:uid="{4E835719-CC67-4E92-8A9A-5E0F07969CAA}"/>
    <cellStyle name="40% - Accent4 8 4" xfId="12733" xr:uid="{2A8FBD33-6C09-415E-8704-0DA7B1812897}"/>
    <cellStyle name="40% - Accent4 8 4 2" xfId="30660" xr:uid="{86E2DD79-E355-41F9-B20D-3B15038BF7AA}"/>
    <cellStyle name="40% - Accent4 8 4 3" xfId="42605" xr:uid="{F5A43B00-8BFC-4FFD-8B30-01C226D5175F}"/>
    <cellStyle name="40% - Accent4 8 4 4" xfId="54570" xr:uid="{912780B3-9D0A-4EFC-B265-E506FDCD9CF0}"/>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8 9" xfId="48587" xr:uid="{D3E7D888-EBB1-410B-A996-25A389D001AF}"/>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2 4" xfId="58262" xr:uid="{B345A664-9F9B-412C-940F-5C9C763388D3}"/>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2 7" xfId="52279" xr:uid="{ECA8BFBD-6BEA-4750-BE3C-5283971A1FCB}"/>
    <cellStyle name="40% - Accent4 9 3" xfId="13455" xr:uid="{40439E53-48C7-431C-ADB2-C4123F024B72}"/>
    <cellStyle name="40% - Accent4 9 3 2" xfId="31382" xr:uid="{F2262BA9-F5E5-4DB8-BB47-225346A2A22B}"/>
    <cellStyle name="40% - Accent4 9 3 3" xfId="43327" xr:uid="{2F8C3E6D-5D18-4C8C-8204-886C67D89A84}"/>
    <cellStyle name="40% - Accent4 9 3 4" xfId="55292" xr:uid="{DB5F9305-6BB3-427F-8B8F-0DD350D9B33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4 9 8" xfId="49309" xr:uid="{65B64832-0CA7-4581-AB2E-17461AB84297}"/>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2 4" xfId="59709" xr:uid="{B6F5B888-B0BE-40C8-9AF8-FC20FA51B6A5}"/>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2 7" xfId="53726" xr:uid="{E2DD0049-8B5D-4FE5-B456-BD7979BD64B8}"/>
    <cellStyle name="40% - Accent5 10 3" xfId="14902" xr:uid="{BB07BBDF-644D-4A3D-A606-77B90C6F9BDA}"/>
    <cellStyle name="40% - Accent5 10 3 2" xfId="32829" xr:uid="{0F3B5197-D6BC-47D6-919E-36F237856B72}"/>
    <cellStyle name="40% - Accent5 10 3 3" xfId="44774" xr:uid="{0DE1CA97-615E-46F5-A8A0-06F676D80F43}"/>
    <cellStyle name="40% - Accent5 10 3 4" xfId="56739" xr:uid="{58068083-DADA-443E-A430-48662F789A2B}"/>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0 8" xfId="50756" xr:uid="{0573C31B-79C3-4E86-B2D4-D14603449E21}"/>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2 4" xfId="59742" xr:uid="{87C340AE-AD3B-4286-9D57-C12B247E9190}"/>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2 7" xfId="53759" xr:uid="{7BC35683-2466-4CB3-9B23-7EEECAC7915F}"/>
    <cellStyle name="40% - Accent5 11 3" xfId="14935" xr:uid="{D0A2D8B3-407F-4C33-8D65-0BEF679DFC0A}"/>
    <cellStyle name="40% - Accent5 11 3 2" xfId="32862" xr:uid="{6F121402-7E75-479F-BE2E-08625931B1D9}"/>
    <cellStyle name="40% - Accent5 11 3 3" xfId="44807" xr:uid="{DB3A1831-F013-4BFC-B3E0-A15F316E4DBB}"/>
    <cellStyle name="40% - Accent5 11 3 4" xfId="56772" xr:uid="{10BA6091-AD64-4BF0-8FCA-523DF91763EA}"/>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1 8" xfId="50789" xr:uid="{62315475-A1DF-4999-9F94-EB92B74D9E84}"/>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2 4" xfId="59763" xr:uid="{27E57A9C-F718-4F70-BF47-238D5F2972A9}"/>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2 7" xfId="53780" xr:uid="{E27103BE-E479-4C97-B0AA-1CC8B54842C4}"/>
    <cellStyle name="40% - Accent5 12 3" xfId="14956" xr:uid="{3D415EC0-49F9-4FBC-9079-D4B893C46401}"/>
    <cellStyle name="40% - Accent5 12 3 2" xfId="32883" xr:uid="{770137F0-C436-4E39-999B-7224EE7E725D}"/>
    <cellStyle name="40% - Accent5 12 3 3" xfId="44828" xr:uid="{1FB96F3B-9CF3-46E0-8A8D-93C2269DAD14}"/>
    <cellStyle name="40% - Accent5 12 3 4" xfId="56793" xr:uid="{C252FE22-EDAB-467D-A245-4AC97648DEA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2 8" xfId="50810" xr:uid="{E3058D3C-3CB7-437F-BF06-75FC27AF84F2}"/>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2 4" xfId="56820" xr:uid="{9876D435-9E19-4616-A148-57F71C0E6FB0}"/>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3 7" xfId="50837" xr:uid="{7A4B131B-354A-456C-B290-B461192B614D}"/>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2 4" xfId="59786" xr:uid="{6470DCB6-B648-4C94-8DCC-DE5BA5AA3629}"/>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4 7" xfId="53803" xr:uid="{94BF1EF4-8402-48A2-8838-3CB6C05A3630}"/>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5 5" xfId="53824" xr:uid="{70587E0C-D5D3-40C9-A191-DAADEEE5C3B5}"/>
    <cellStyle name="40% - Accent5 16" xfId="12012" xr:uid="{23A9C069-FF68-4194-811F-16D0E8503FBB}"/>
    <cellStyle name="40% - Accent5 16 2" xfId="29939" xr:uid="{07CB63D0-C03B-4FCD-AF83-0954004C3B5A}"/>
    <cellStyle name="40% - Accent5 16 3" xfId="41884" xr:uid="{41CFC405-876E-4291-BF71-9BAE11B8697A}"/>
    <cellStyle name="40% - Accent5 16 4" xfId="53849" xr:uid="{7B0F5887-A1B0-4B42-830E-9A1D44B8461B}"/>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14" xfId="47899" xr:uid="{77139D78-8909-46CC-910B-DEA79E79A786}"/>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13" xfId="47957" xr:uid="{226654C2-DB69-4AB9-B80A-1B93258C1609}"/>
    <cellStyle name="40% - Accent5 2 2 2" xfId="256" xr:uid="{00000000-0005-0000-0000-00004D000000}"/>
    <cellStyle name="40% - Accent5 2 2 2 10" xfId="36108" xr:uid="{D4090CF4-DEDA-4947-B36C-8FDCE50A7E48}"/>
    <cellStyle name="40% - Accent5 2 2 2 11" xfId="48073" xr:uid="{E08DF7E1-BD4C-4C7A-9AD4-7BB934D9C6C5}"/>
    <cellStyle name="40% - Accent5 2 2 2 2" xfId="604" xr:uid="{00000000-0005-0000-0000-00004D000000}"/>
    <cellStyle name="40% - Accent5 2 2 2 2 10" xfId="48421" xr:uid="{729E9E6A-49CC-4AC6-91DE-CB6A1BED4437}"/>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2 4" xfId="59540" xr:uid="{8E2C67FC-E508-4165-93C4-0B45C02324D7}"/>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2 7" xfId="53557" xr:uid="{C8E70C99-EE66-4873-8590-291E29DE19EC}"/>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3 4" xfId="56570" xr:uid="{FEC0CF85-C587-4D9F-A389-83DB3F678510}"/>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2 8" xfId="50587" xr:uid="{FB272455-4E34-40DB-BA0E-0A41D3F672CC}"/>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2 4" xfId="58096" xr:uid="{B68C509A-E4BF-4ADC-B090-31790041A4B7}"/>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3 7" xfId="52113" xr:uid="{FF1342F6-E641-46B3-B383-068FE3A2B823}"/>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4 4" xfId="55126" xr:uid="{6A277166-791E-4CB7-8456-8DF67A440A2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2 9" xfId="49143" xr:uid="{AD618C7A-D3C5-49F4-9FD2-DC81ACC0C6C9}"/>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2 4" xfId="58818" xr:uid="{8B23398C-DE40-46CA-8038-51F6B9635BB3}"/>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2 7" xfId="52835" xr:uid="{2C967186-6CCA-4235-9233-CE551C43F595}"/>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3 4" xfId="55848" xr:uid="{0D2D48BC-02C1-409F-B0F0-625B58B4D7C4}"/>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3 8" xfId="49865" xr:uid="{2E7DDAFE-9324-464D-9A1B-2D3E076E768F}"/>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2 4" xfId="57374" xr:uid="{E234CC77-50A1-4619-8143-E9F14D6DD3B9}"/>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4 7" xfId="51391" xr:uid="{B0CA396A-0598-4799-855C-B7EF0E1DD7C5}"/>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5 4" xfId="54404" xr:uid="{C49CE61B-2D3C-4C1F-A6F8-EA6FD2BC93A4}"/>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2 4" xfId="59192" xr:uid="{B6EECD9E-C14F-4CD8-A062-C24497CE6CC1}"/>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2 7" xfId="53209" xr:uid="{4DC7A4B8-9B97-402F-A55D-43F787AC39BD}"/>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3 4" xfId="56222" xr:uid="{2383985F-5E3A-42A4-95FE-74D85E021592}"/>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2 8" xfId="50239" xr:uid="{873187EC-7B56-4EB1-9FC4-F0AA2C7319F4}"/>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2 4" xfId="57748" xr:uid="{4282BBAC-8E9B-41E7-8ADE-70667D0BDEE4}"/>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3 7" xfId="51765" xr:uid="{E3CEFEAC-EFD2-4439-A937-425FBC2B246E}"/>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4 4" xfId="54778" xr:uid="{9CA15AB5-135D-43EE-8811-AF606265B9CE}"/>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3 9" xfId="48795" xr:uid="{406892FA-F3EB-4C86-AAD2-FD725C2987F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2 4" xfId="58470" xr:uid="{FEBA3F30-BA67-4E11-B7A1-07691BD9AA00}"/>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2 7" xfId="52487" xr:uid="{A888527D-34EB-4118-80FB-43A5C2B209A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3 4" xfId="55500" xr:uid="{B3917CA0-AE1E-43A7-9881-6D0F3BFDF5AA}"/>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4 8" xfId="49517" xr:uid="{C3901AD1-B6C3-40CB-9CC3-1B6C5E2E2345}"/>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2 4" xfId="57026" xr:uid="{FD586EB4-7BDB-47C5-9B10-E52D2FCA866B}"/>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5 7" xfId="51043" xr:uid="{37868ADA-9A73-4A46-928F-545DE1F389A3}"/>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6 4" xfId="54056" xr:uid="{8C5CD97B-DAB2-406F-BEEA-2CC43EACA31E}"/>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11" xfId="48189" xr:uid="{1E8D51D2-9FA2-4AF0-96D0-898F6481D154}"/>
    <cellStyle name="40% - Accent5 2 2 3 2" xfId="720" xr:uid="{00000000-0005-0000-0000-00004D000000}"/>
    <cellStyle name="40% - Accent5 2 2 3 2 10" xfId="48537" xr:uid="{074FE0E3-36F0-4E47-99EF-33BCBAB86DDC}"/>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2 4" xfId="59656" xr:uid="{57EE9110-01EE-44C8-80D9-81FE56DD8215}"/>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2 7" xfId="53673" xr:uid="{2F9B1524-BC9E-4387-873E-6A08CB8F9624}"/>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3 4" xfId="56686" xr:uid="{0288305B-C4C5-4B0F-AC7E-021A0B67067F}"/>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2 8" xfId="50703" xr:uid="{583E2CFF-AA7B-4F4A-B2A7-7EF01530932A}"/>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2 4" xfId="58212" xr:uid="{570D085F-DC7A-4E5A-A6D6-A5E724BD51F2}"/>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3 7" xfId="52229" xr:uid="{FC1DF644-2390-4231-A1F6-433F765EAEF9}"/>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4 4" xfId="55242" xr:uid="{A6C248D9-8104-4380-B5A6-75B87D95FBB8}"/>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2 9" xfId="49259" xr:uid="{13D4C739-C054-4C0B-A9EA-B7BE0A3DF140}"/>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2 4" xfId="58934" xr:uid="{B184401E-C9DE-4C90-8711-7A0DF46FAEA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2 7" xfId="52951" xr:uid="{8F3C4546-B125-43B5-850A-CFC16FD7B401}"/>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3 4" xfId="55964" xr:uid="{A601430A-A33F-4109-9087-2A9011CB1A20}"/>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3 8" xfId="49981" xr:uid="{8A97DAF8-38D5-4498-B48A-FCDB913F1704}"/>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2 4" xfId="57490" xr:uid="{B145A383-0676-418A-95C9-63AA283BB292}"/>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4 7" xfId="51507" xr:uid="{2086418C-9703-4487-B19E-CE57A711ED5F}"/>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5 4" xfId="54520" xr:uid="{7FB30433-15FA-4EDD-BA68-FBCC28D2F5DA}"/>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2 4" xfId="59308" xr:uid="{C481FEDC-2003-4474-8303-EE0CC3E34F42}"/>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2 7" xfId="53325" xr:uid="{E07AA356-65E4-4330-B379-FF7CA7D6B384}"/>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3 4" xfId="56338" xr:uid="{64A913CD-6A96-4655-A1E0-13A2DF8A9D9D}"/>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2 8" xfId="50355" xr:uid="{C7FE4EAB-2A43-4C2B-A4BA-B35485948704}"/>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2 4" xfId="57864" xr:uid="{834317C5-1D80-4A8F-9C7E-BDE8272CFE90}"/>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3 7" xfId="51881" xr:uid="{108CFC19-2C47-4E77-B704-FDE4314AF95C}"/>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4 4" xfId="54894" xr:uid="{DAF49AD6-1B6B-4DEB-A98F-996035C90309}"/>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3 9" xfId="48911" xr:uid="{72F76DC7-E646-43DD-AEA4-380D22D56069}"/>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2 4" xfId="58586" xr:uid="{D2315888-8D76-439D-A035-6D26B00A1855}"/>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2 7" xfId="52603" xr:uid="{39E9F091-9C1E-4CB5-A360-B6A76D7BB61D}"/>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3 4" xfId="55616" xr:uid="{9439096E-6E99-49FE-AA12-CBE702E41719}"/>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4 8" xfId="49633" xr:uid="{3B4877BB-B8B1-4974-8F1C-1859F65B7F25}"/>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2 4" xfId="57142" xr:uid="{5EEF1F64-F7A3-49C6-B293-B1AA96E057FC}"/>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5 7" xfId="51159" xr:uid="{90D0C63E-7883-464C-9F13-0357DF612C67}"/>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6 4" xfId="54172" xr:uid="{B8D0F1A7-6499-4639-B85C-1162982F03BE}"/>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10" xfId="48305" xr:uid="{EEAB4299-AC4C-4D5C-BA53-3122E6F8F7B7}"/>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2 4" xfId="59424" xr:uid="{B656F7F5-4534-4F02-BD88-F261786F0524}"/>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2 7" xfId="53441" xr:uid="{6F876F86-3BB2-4E5F-9065-2ED6BE7F4026}"/>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3 4" xfId="56454" xr:uid="{F5F15758-8B53-45F8-846B-65E3CE34590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2 8" xfId="50471" xr:uid="{D73D70B2-D0DC-4A77-AF4E-AD6E25E802F9}"/>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2 4" xfId="57980" xr:uid="{B7336039-026F-4F65-8747-13851F0A32FF}"/>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3 7" xfId="51997" xr:uid="{4733F39F-5F6B-44BC-B10C-F51886DC8190}"/>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4 4" xfId="55010" xr:uid="{F43F342D-C5ED-4EDB-9E74-AD39B78469F3}"/>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2 9" xfId="49027" xr:uid="{395C750F-08D0-4E62-BE5E-3624FF6EC503}"/>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2 4" xfId="58702" xr:uid="{F75E6D0B-0BC3-415B-9BC7-4AB0D0162B44}"/>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2 7" xfId="52719" xr:uid="{4BE77945-3F65-423D-ABE5-30AD07117C5E}"/>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3 4" xfId="55732" xr:uid="{D37B792B-A5A4-4130-BEC9-AE55EA6C3914}"/>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3 8" xfId="49749" xr:uid="{29B7F6EF-B73C-4A10-962B-98226476FDDA}"/>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2 4" xfId="57258" xr:uid="{4686C870-8AD2-41D6-807A-7CC01D81C80E}"/>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4 7" xfId="51275" xr:uid="{C776E61E-89A2-46DA-9CA9-84D798F20414}"/>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5 4" xfId="54288" xr:uid="{4B94B0B4-02DE-4C2E-8C65-A70EDC6E53CD}"/>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2 4" xfId="59076" xr:uid="{7B511252-EF52-4C8F-893F-74DB87234D61}"/>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2 7" xfId="53093" xr:uid="{EEC3DDF8-8672-4EED-9F77-9FE5841A081B}"/>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3 4" xfId="56106" xr:uid="{86959079-BBD7-4D8A-9496-C5395E72B397}"/>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2 8" xfId="50123" xr:uid="{A85596E7-4EF6-40E6-99F6-4022A26B4DDD}"/>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2 4" xfId="57632" xr:uid="{4EF274BB-4B95-4CE6-9F43-76551B6A1642}"/>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3 7" xfId="51649" xr:uid="{C52CC069-FAAC-4A8B-87B3-C88BA168BBCE}"/>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4 4" xfId="54662" xr:uid="{8404CE94-4234-4913-A74A-1C9801152C63}"/>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5 9" xfId="48679" xr:uid="{242269C4-6A8B-4D86-BA8C-9804BFA88ADD}"/>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2 4" xfId="58354" xr:uid="{3635D8AA-3EF7-4A79-8EF3-52B418C2991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2 7" xfId="52371" xr:uid="{25395B24-982C-4DCE-8449-E8A9C2358DB4}"/>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3 4" xfId="55384" xr:uid="{066BDFF9-892B-4BCA-850A-B471829830DF}"/>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6 8" xfId="49401" xr:uid="{5ABE055C-CAD8-4FF5-AD9C-BF284343D27A}"/>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2 4" xfId="56910" xr:uid="{AD9AE6F8-A0FB-46B8-AAF6-5552406C49D7}"/>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7 7" xfId="50927" xr:uid="{22A30A4F-FDD3-4821-AA64-BC75CC085585}"/>
    <cellStyle name="40% - Accent5 2 2 8" xfId="12103" xr:uid="{CC74257F-FD5C-4178-AC72-BEACD1DB80F0}"/>
    <cellStyle name="40% - Accent5 2 2 8 2" xfId="30030" xr:uid="{86A63F64-4DFD-458E-838E-F21738E5C861}"/>
    <cellStyle name="40% - Accent5 2 2 8 3" xfId="41975" xr:uid="{D3B29A36-05FE-4806-ABC1-DDC02887D170}"/>
    <cellStyle name="40% - Accent5 2 2 8 4" xfId="53940" xr:uid="{5024B407-CA83-4B50-8418-22E3179BFDE7}"/>
    <cellStyle name="40% - Accent5 2 2 9" xfId="18062" xr:uid="{FCB65FF9-B8A1-4A40-B101-EE6BB076E68F}"/>
    <cellStyle name="40% - Accent5 2 3" xfId="198" xr:uid="{00000000-0005-0000-0000-00004D000000}"/>
    <cellStyle name="40% - Accent5 2 3 10" xfId="36050" xr:uid="{A9317B42-FC1B-4D0C-A666-BB8170646AE8}"/>
    <cellStyle name="40% - Accent5 2 3 11" xfId="48015" xr:uid="{F1394FC8-52AB-4EF8-B324-74792ADACD7B}"/>
    <cellStyle name="40% - Accent5 2 3 2" xfId="546" xr:uid="{00000000-0005-0000-0000-00004D000000}"/>
    <cellStyle name="40% - Accent5 2 3 2 10" xfId="48363" xr:uid="{BD353159-CF67-427C-A048-E91C321D1DC3}"/>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2 4" xfId="59482" xr:uid="{DEB2C379-B0E0-4989-A2EC-02BA9CD9A3F0}"/>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2 7" xfId="53499" xr:uid="{DAA0580D-6D3C-4ADE-87CD-DABEBE2C1975}"/>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3 4" xfId="56512" xr:uid="{49FB3FC8-8411-4F15-BD49-DD94A896F2D5}"/>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2 8" xfId="50529" xr:uid="{E324C1F0-CCA7-43B1-9D9E-57DF22C1379D}"/>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2 4" xfId="58038" xr:uid="{7F32583B-D4AD-45E3-8E5A-C37CBB83ABDF}"/>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3 7" xfId="52055" xr:uid="{A96D7741-C322-4C93-AEB5-5BA1D31545B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4 4" xfId="55068" xr:uid="{B45B51A8-8082-4B4C-ADEB-EF1949649497}"/>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2 9" xfId="49085" xr:uid="{3C3F87F3-BA8C-450F-8902-03B77742316D}"/>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2 4" xfId="58760" xr:uid="{3D486A05-142C-42C9-A117-A633BD27F3F0}"/>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2 7" xfId="52777" xr:uid="{CD072B25-B648-4CD8-8C86-84D9C911557B}"/>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3 4" xfId="55790" xr:uid="{600C5862-DDFA-43EA-959A-CA4BF5A384B0}"/>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3 8" xfId="49807" xr:uid="{EA80C386-F8DD-42BA-A1E4-831815A4CFEE}"/>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2 4" xfId="57316" xr:uid="{32A4600B-1002-4772-B0A5-6BDC5CDA13FD}"/>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4 7" xfId="51333" xr:uid="{D45DC9E8-14E3-49D1-9601-CE1A4FE939B0}"/>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5 4" xfId="54346" xr:uid="{E25DF53F-A403-444B-974A-69FDE415FB81}"/>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2 4" xfId="59134" xr:uid="{CF192DDB-97E6-4DFA-887A-15A3480DEFAC}"/>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2 7" xfId="53151" xr:uid="{B0782650-AD4A-438D-B37D-D329D8076DD8}"/>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3 4" xfId="56164" xr:uid="{334EA030-1D8C-45EF-A59D-938D133DCD6C}"/>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2 8" xfId="50181" xr:uid="{D7FC21F4-F7C7-4EF6-9238-50682EBD45BA}"/>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2 4" xfId="57690" xr:uid="{A4DD0FE4-BF49-4392-8BE3-123C5BDB5776}"/>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3 7" xfId="51707" xr:uid="{51CE0BF7-D7F6-44CE-87C3-8348888D3BA5}"/>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4 4" xfId="54720" xr:uid="{1D942FD0-9599-4843-A03C-7BDF4C3642ED}"/>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3 9" xfId="48737" xr:uid="{D7E868F6-E9BC-409E-949E-F0143A1C5FF2}"/>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2 4" xfId="58412" xr:uid="{A3347890-5E76-450D-8D3C-90095050F2EE}"/>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2 7" xfId="52429" xr:uid="{CDBD11B0-3ACF-47A9-9A73-020F0B1001CD}"/>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3 4" xfId="55442" xr:uid="{52BB8D98-2DE8-4D82-8132-EE4B0B0E0792}"/>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4 8" xfId="49459" xr:uid="{BEF9176A-5054-493B-9AC8-BC44D5AED2A6}"/>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2 4" xfId="56968" xr:uid="{D900B948-299E-4E18-8660-38920C2A6B6C}"/>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5 7" xfId="50985" xr:uid="{DC9EA0FC-D91D-44A5-8E2F-8B692E8C1B89}"/>
    <cellStyle name="40% - Accent5 2 3 6" xfId="12161" xr:uid="{93AD1679-FAC2-42A7-BF90-A6B8A5B205CE}"/>
    <cellStyle name="40% - Accent5 2 3 6 2" xfId="30088" xr:uid="{9E4D8763-B5FA-4E46-AE82-7CDD440B97A3}"/>
    <cellStyle name="40% - Accent5 2 3 6 3" xfId="42033" xr:uid="{A1B65042-5ED3-47AE-8D06-6CA5DA170BCE}"/>
    <cellStyle name="40% - Accent5 2 3 6 4" xfId="53998" xr:uid="{7FF63D62-4D52-44B7-B9FA-A52821790395}"/>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11" xfId="48131" xr:uid="{6CF190B9-9F17-4785-9F91-05815150318F}"/>
    <cellStyle name="40% - Accent5 2 4 2" xfId="662" xr:uid="{00000000-0005-0000-0000-00004D000000}"/>
    <cellStyle name="40% - Accent5 2 4 2 10" xfId="48479" xr:uid="{B4D56901-6220-41E4-B33F-53E72D716D71}"/>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2 4" xfId="59598" xr:uid="{CCF8F014-57A4-4F92-A1CC-58184C76E6A7}"/>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2 7" xfId="53615" xr:uid="{7CA41510-B7F4-4B01-A81C-5E7D57AA6787}"/>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3 4" xfId="56628" xr:uid="{AA5FACDE-9351-404C-9125-5418C61BEE7C}"/>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2 8" xfId="50645" xr:uid="{3C79AB5D-A329-400F-986E-7CDB5AED0AB3}"/>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2 4" xfId="58154" xr:uid="{B3633A97-BC76-41EA-BF3C-C7300EF5072D}"/>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3 7" xfId="52171" xr:uid="{D672A9EA-EB73-4651-B476-5AB553C9A589}"/>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4 4" xfId="55184" xr:uid="{D43D21BA-BBA4-41EC-A72A-8937A279EDAF}"/>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2 9" xfId="49201" xr:uid="{DA1B43D6-4017-45DA-AD3D-01E553872465}"/>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2 4" xfId="58876" xr:uid="{8143E3B9-B996-4EF7-947F-C8B34DB1DBBA}"/>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2 7" xfId="52893" xr:uid="{87A8C7FB-5A3B-4F98-9A45-B04C1ADED355}"/>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3 4" xfId="55906" xr:uid="{5F2D90B6-ADE6-439C-9135-222676388E5D}"/>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3 8" xfId="49923" xr:uid="{B5A2DC89-09BD-4882-B0E4-B5A9F98AA57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2 4" xfId="57432" xr:uid="{217DA80A-698A-4BDE-884D-5AA0BCC21FD7}"/>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4 7" xfId="51449" xr:uid="{1EB404F2-6410-4E41-9984-6487133327D2}"/>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5 4" xfId="54462" xr:uid="{3F37972D-C125-4D45-A82E-099E76C8EF6E}"/>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2 4" xfId="59250" xr:uid="{2F47D09F-CAF6-4943-8B3A-7483ABE4567F}"/>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2 7" xfId="53267" xr:uid="{6679F5FB-CB4E-41EF-A9FB-F6C875EB79EA}"/>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3 4" xfId="56280" xr:uid="{98D7FCA5-2C65-444F-AD40-EB331A552AA1}"/>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2 8" xfId="50297" xr:uid="{96F933F8-3C6D-4A76-8C0C-07F900B650E9}"/>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2 4" xfId="57806" xr:uid="{4E400590-F8BE-4E76-A841-83BAF36FCD3A}"/>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3 7" xfId="51823" xr:uid="{3154171F-3A8D-4B40-AC40-905C589F1CF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4 4" xfId="54836" xr:uid="{A2997472-CBD8-49C0-B6BB-CB640C5A4E14}"/>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3 9" xfId="48853" xr:uid="{C6EF971C-33C9-46A4-9741-AF9CF3630FAF}"/>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2 4" xfId="58528" xr:uid="{8B07ACE0-E90C-4C66-843B-9014C7E6F857}"/>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2 7" xfId="52545" xr:uid="{FB8D5CCC-1007-42FC-8D4E-08884F9BDB51}"/>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3 4" xfId="55558" xr:uid="{99BB6CB8-9687-4AF1-AF87-A9CB6AD5D8D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4 8" xfId="49575" xr:uid="{247CB858-E207-460D-B164-113A5E18CE48}"/>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2 4" xfId="57084" xr:uid="{354E20E7-D6E9-42BE-9DC9-E72B9F6A76AD}"/>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5 7" xfId="51101" xr:uid="{75295357-ADB8-4803-B8F9-6843B1C57CFA}"/>
    <cellStyle name="40% - Accent5 2 4 6" xfId="12277" xr:uid="{02010B9F-89F6-4084-BEC5-AC40A173B5FF}"/>
    <cellStyle name="40% - Accent5 2 4 6 2" xfId="30204" xr:uid="{7E8209BB-A3C7-4007-A78C-843F92FD1FBE}"/>
    <cellStyle name="40% - Accent5 2 4 6 3" xfId="42149" xr:uid="{1AD9C929-F89C-4487-9980-92046E876221}"/>
    <cellStyle name="40% - Accent5 2 4 6 4" xfId="54114" xr:uid="{59BFCF4F-0A4D-4F61-A285-1EFE6BE9181C}"/>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10" xfId="48247" xr:uid="{75807313-4678-4BEE-8704-D350106F639C}"/>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2 4" xfId="59366" xr:uid="{F849E8EA-1C93-4DF0-BDDB-601537C786FF}"/>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2 7" xfId="53383" xr:uid="{79484733-5C03-4A78-B750-4DF590C32E4C}"/>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3 4" xfId="56396" xr:uid="{93D87C7D-F5FF-4FD0-8880-0124022FD77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2 8" xfId="50413" xr:uid="{30DE7D0C-11AA-42BC-8382-277755245FEF}"/>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2 4" xfId="57922" xr:uid="{104249DA-58D5-4CDF-BF22-73E82D234F38}"/>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3 7" xfId="51939" xr:uid="{735B7DEA-4FB5-4EF4-87A1-E6621F8F5842}"/>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4 4" xfId="54952" xr:uid="{4D0575DD-DC0B-423C-9F6C-0D953AACBD1C}"/>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2 9" xfId="48969" xr:uid="{2DE419DC-584C-43F7-AF2C-0C60ACAB94DA}"/>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2 4" xfId="58644" xr:uid="{92FEB7C7-612F-4D86-A3F0-22ACF0D495CF}"/>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2 7" xfId="52661" xr:uid="{8D9D0B7F-A218-4BED-83FA-E15C0B56F2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3 4" xfId="55674" xr:uid="{B9FC1921-3B13-4426-AAC1-38885D403C8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3 8" xfId="49691" xr:uid="{502A90DF-BC26-49B2-A943-B124475199CC}"/>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2 4" xfId="57200" xr:uid="{FBF325FA-8861-4916-92A5-0271779EDBA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4 7" xfId="51217" xr:uid="{679DB9E4-CF6B-4615-8988-E76D7D015A22}"/>
    <cellStyle name="40% - Accent5 2 5 5" xfId="12393" xr:uid="{1035C94D-3EBE-4B9F-99BC-1852034A4D9C}"/>
    <cellStyle name="40% - Accent5 2 5 5 2" xfId="30320" xr:uid="{2B820416-0403-4AB3-B31B-5B7004C78569}"/>
    <cellStyle name="40% - Accent5 2 5 5 3" xfId="42265" xr:uid="{771E0051-C6F7-409C-8F60-0499F3DCF024}"/>
    <cellStyle name="40% - Accent5 2 5 5 4" xfId="54230" xr:uid="{A262D347-96E4-44A3-B840-3E4FBD011608}"/>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2 4" xfId="59018" xr:uid="{F02E36C9-4B27-48C6-869F-CC1635AB2E4C}"/>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2 7" xfId="53035" xr:uid="{9DC2FCBF-E5E4-4028-99DA-11E4C38EE30A}"/>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3 4" xfId="56048" xr:uid="{D83ADD16-3EB1-4964-9383-8CE0F9B5F14D}"/>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2 8" xfId="50065" xr:uid="{AD489DCB-3D26-4A23-85A8-8D871A58998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2 4" xfId="57574" xr:uid="{5340C8F1-F317-4739-8E9E-3A04DF340627}"/>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3 7" xfId="51591" xr:uid="{66719B84-9255-4151-8BCF-FDB514E31615}"/>
    <cellStyle name="40% - Accent5 2 6 4" xfId="12767" xr:uid="{D4B9AD05-B31C-477E-A876-582D5959B47E}"/>
    <cellStyle name="40% - Accent5 2 6 4 2" xfId="30694" xr:uid="{E32387A7-9689-4904-92DA-30CA09467CD4}"/>
    <cellStyle name="40% - Accent5 2 6 4 3" xfId="42639" xr:uid="{A872A02B-5D61-4E38-A694-ED688ECCA3A1}"/>
    <cellStyle name="40% - Accent5 2 6 4 4" xfId="54604" xr:uid="{EB042B9A-9274-4378-8455-B916967DA46B}"/>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6 9" xfId="48621" xr:uid="{E38FDD45-5746-44B8-9795-C5DFCDAEF5D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2 4" xfId="58296" xr:uid="{B758B888-17B3-48F1-847B-F256259F0076}"/>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2 7" xfId="52313" xr:uid="{C193E656-F131-4366-8F76-C8A7A46DEFED}"/>
    <cellStyle name="40% - Accent5 2 7 3" xfId="13489" xr:uid="{A8D6AB63-82D4-473D-AAC1-3C22F9EA2584}"/>
    <cellStyle name="40% - Accent5 2 7 3 2" xfId="31416" xr:uid="{C4A16921-7156-4E60-AABE-5DCF8BB9F60B}"/>
    <cellStyle name="40% - Accent5 2 7 3 3" xfId="43361" xr:uid="{E23BF2C3-ECFE-45E8-8D67-2F93F039C98E}"/>
    <cellStyle name="40% - Accent5 2 7 3 4" xfId="55326" xr:uid="{F941B337-5ABE-4914-A81D-81072CDC1570}"/>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7 8" xfId="49343" xr:uid="{9B96936C-A3BD-4E64-988A-E6561AB8656A}"/>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2 4" xfId="56852" xr:uid="{57AAC929-8570-4DD5-BEF3-D1EAA6959B0E}"/>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8 7" xfId="50869" xr:uid="{C3EB1F72-F118-47C6-8F9E-A938E21F0703}"/>
    <cellStyle name="40% - Accent5 2 9" xfId="12045" xr:uid="{C925E8F3-29BC-45A4-B36A-8932824C802C}"/>
    <cellStyle name="40% - Accent5 2 9 2" xfId="29972" xr:uid="{48F25726-6297-4FBE-96C9-CD0662DA5AF6}"/>
    <cellStyle name="40% - Accent5 2 9 3" xfId="41917" xr:uid="{D4253AEB-19A3-4264-81F1-FC1651F3BAD6}"/>
    <cellStyle name="40% - Accent5 2 9 4" xfId="53882" xr:uid="{C5F9CBB8-242C-4A95-9E63-72E4FE9813EF}"/>
    <cellStyle name="40% - Accent5 20" xfId="23949" xr:uid="{14057EA7-D846-480C-A459-A84F1D790DC7}"/>
    <cellStyle name="40% - Accent5 21" xfId="35897" xr:uid="{97535225-6205-4078-AA7D-3B64928D0F98}"/>
    <cellStyle name="40% - Accent5 22" xfId="47841" xr:uid="{29D2E91C-2107-4AC6-ADE0-153770726B15}"/>
    <cellStyle name="40% - Accent5 23" xfId="47862" xr:uid="{AA48D32F-640E-4A8C-8498-55967F348AF5}"/>
    <cellStyle name="40% - Accent5 24" xfId="59807" xr:uid="{9041D6A3-EEB4-4B7A-9298-F0F487E46E22}"/>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13" xfId="47926" xr:uid="{295BCD5B-7245-4080-A888-1B7B6B7E1829}"/>
    <cellStyle name="40% - Accent5 3 2" xfId="225" xr:uid="{00000000-0005-0000-0000-000072000000}"/>
    <cellStyle name="40% - Accent5 3 2 10" xfId="36077" xr:uid="{883707A1-8443-4BA0-A4E1-41DDC9600561}"/>
    <cellStyle name="40% - Accent5 3 2 11" xfId="48042" xr:uid="{DEE8B095-EED1-4984-9E8F-903224D247BD}"/>
    <cellStyle name="40% - Accent5 3 2 2" xfId="573" xr:uid="{00000000-0005-0000-0000-000072000000}"/>
    <cellStyle name="40% - Accent5 3 2 2 10" xfId="48390" xr:uid="{EDF9AA31-C04B-42CB-A237-E7E23B929642}"/>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2 4" xfId="59509" xr:uid="{431AA08D-8BA3-4021-B0A0-69AC80008F67}"/>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2 7" xfId="53526" xr:uid="{2F8EB0C5-73CB-4460-8E7A-2469A7C926D4}"/>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3 4" xfId="56539" xr:uid="{6E2A7A78-B47D-4A04-B36F-92EB6BA30301}"/>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2 8" xfId="50556" xr:uid="{D0F11ECB-FFA5-4F2F-9B99-843DC30CA051}"/>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2 4" xfId="58065" xr:uid="{8B6E14AE-6026-4353-9A6F-D01F5986B4DF}"/>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3 7" xfId="52082" xr:uid="{FB25BB3A-F142-43A8-889F-FB738A07BFD1}"/>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4 4" xfId="55095" xr:uid="{C66FD1DA-BCD0-46FD-8082-0C22559B3B1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2 9" xfId="49112" xr:uid="{52F4A451-EF2E-420D-9844-77E0A6EC088D}"/>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2 4" xfId="58787" xr:uid="{52B3CF3D-553E-426C-82FE-3F894E42F9B2}"/>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2 7" xfId="52804" xr:uid="{CA7A5B74-5AF9-47B8-8B97-57100FE104B5}"/>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3 4" xfId="55817" xr:uid="{D5B7704F-40E3-4821-BC25-8FF74D565D65}"/>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3 8" xfId="49834" xr:uid="{7ADDCDB8-3922-4F97-B917-095284273C48}"/>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2 4" xfId="57343" xr:uid="{4AE25E59-71E3-4B88-9F62-3F6A999C2E96}"/>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4 7" xfId="51360" xr:uid="{5210AE7A-8A52-4C97-9071-743F6EB3A0C4}"/>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5 4" xfId="54373" xr:uid="{584731C5-833F-4A2B-8628-7734FC8FC53D}"/>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2 4" xfId="59161" xr:uid="{92B1F4F7-FAFA-4840-A9FC-A8A7A695CFAD}"/>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2 7" xfId="53178" xr:uid="{6E06ED75-12B1-43B9-B810-CF894D0BCD7D}"/>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3 4" xfId="56191" xr:uid="{EA16D05F-5A64-4A60-A26A-B73BFC2E453D}"/>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2 8" xfId="50208" xr:uid="{18FA0A09-3ED6-4665-8FD4-8618976ADE73}"/>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2 4" xfId="57717" xr:uid="{69DDE114-0148-42AE-9DBE-41EC7DA8419F}"/>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3 7" xfId="51734" xr:uid="{C796CA9B-C5A1-49F5-9557-72F1CB4EB80C}"/>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4 4" xfId="54747" xr:uid="{B7AFF2E3-E4C1-4BE0-BF2C-F73E9B2A3438}"/>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3 9" xfId="48764" xr:uid="{A41BBFC5-67CD-4460-95C9-94FEB07A96EA}"/>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2 4" xfId="58439" xr:uid="{94635950-26C6-4183-A1ED-58AC220BE1E9}"/>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2 7" xfId="52456" xr:uid="{5EF81ADC-BD77-4A7A-9877-BA1B48F6FF7B}"/>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3 4" xfId="55469" xr:uid="{A2257CCE-0D4A-49DA-86F7-0BE34DF2213E}"/>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4 8" xfId="49486" xr:uid="{6A605CB8-CDA2-4B4B-8AFF-0D996D15AEA3}"/>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2 4" xfId="56995" xr:uid="{231F4362-FA40-459B-9056-F09C90AAE918}"/>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5 7" xfId="51012" xr:uid="{4921FCDA-35B7-4482-AC15-267A1A8F8EED}"/>
    <cellStyle name="40% - Accent5 3 2 6" xfId="12188" xr:uid="{DCF710BE-3B77-4BEE-A135-92EE856FF9A8}"/>
    <cellStyle name="40% - Accent5 3 2 6 2" xfId="30115" xr:uid="{A41923ED-91BE-4D59-AA0E-E1939DE39B47}"/>
    <cellStyle name="40% - Accent5 3 2 6 3" xfId="42060" xr:uid="{5C91C402-32C0-423E-A1B8-B6448616DE5F}"/>
    <cellStyle name="40% - Accent5 3 2 6 4" xfId="54025" xr:uid="{77FFBBD9-E064-4803-B580-5372913B7DF1}"/>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11" xfId="48158" xr:uid="{C7346C0D-A246-461F-B46C-00CF1215CAC0}"/>
    <cellStyle name="40% - Accent5 3 3 2" xfId="689" xr:uid="{00000000-0005-0000-0000-000072000000}"/>
    <cellStyle name="40% - Accent5 3 3 2 10" xfId="48506" xr:uid="{CFFC7714-0210-4A54-8538-7FA289D27DEE}"/>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2 4" xfId="59625" xr:uid="{79B2F0E5-8ACF-4A9B-AA62-69C27F245561}"/>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2 7" xfId="53642" xr:uid="{CD3A6DCF-C8A2-4AB5-A044-648315A5BFAB}"/>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3 4" xfId="56655" xr:uid="{A16C896E-F8E9-408C-B7E0-727CFA65A18E}"/>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2 8" xfId="50672" xr:uid="{9C876631-AFDD-4D64-9230-3B0161690202}"/>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2 4" xfId="58181" xr:uid="{5CDDF332-DAAA-4B2F-8B06-A1ACAA8C04A9}"/>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3 7" xfId="52198" xr:uid="{42C66C07-2E20-47EF-B462-2FF5CA5B74B3}"/>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4 4" xfId="55211" xr:uid="{78366164-C8C9-44AE-8FD8-EF66C21EDE8E}"/>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2 9" xfId="49228" xr:uid="{33387572-5ED7-41F9-A329-D006D5DFAC8C}"/>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2 4" xfId="58903" xr:uid="{C2163C27-B1C3-42DE-A21E-946B69A4D0CF}"/>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2 7" xfId="52920" xr:uid="{BC655516-3522-4994-A8EE-034B91D83467}"/>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3 4" xfId="55933" xr:uid="{D0F7CA9E-C263-44BD-8393-FF25B7762F3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3 8" xfId="49950" xr:uid="{E46833C9-98C2-4D6A-A5E8-C086378C4A71}"/>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2 4" xfId="57459" xr:uid="{7F33C892-00DA-4AA6-950E-D63358DCFAEC}"/>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4 7" xfId="51476" xr:uid="{51363794-E8C2-48EF-8752-AA5B9A8E839E}"/>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5 4" xfId="54489" xr:uid="{F9EEDA14-C2FF-415D-BDD2-594C1E273CA5}"/>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2 4" xfId="59277" xr:uid="{B2354107-C463-4A9B-BE54-31E557CACA9D}"/>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2 7" xfId="53294" xr:uid="{4747437B-F80F-4DFD-A14E-A535B5BDA1B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3 4" xfId="56307" xr:uid="{916F0AA4-444D-458F-92EE-1A0901758365}"/>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2 8" xfId="50324" xr:uid="{A7D573F1-6B8F-411F-8119-E32CF42FF821}"/>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2 4" xfId="57833" xr:uid="{8C8EAC86-536E-49AB-84B6-D4E8D5EA49A7}"/>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3 7" xfId="51850" xr:uid="{4FFCEA75-D1DD-4279-8313-C723DA6CB900}"/>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4 4" xfId="54863" xr:uid="{A84C98E4-1D9A-4585-93AD-F6CB0E05AA22}"/>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3 9" xfId="48880" xr:uid="{58682FA1-281B-4967-995D-10D4E42B0611}"/>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2 4" xfId="58555" xr:uid="{A7611859-FBF3-4733-B2C5-00E26E2B9241}"/>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2 7" xfId="52572" xr:uid="{E0C5091F-502F-4AD0-B9B8-4E0F5AD27339}"/>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3 4" xfId="55585" xr:uid="{AF531DEC-4A8C-4AB0-8EC7-22CBBFC1B417}"/>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4 8" xfId="49602" xr:uid="{94838708-B577-4814-B543-57952804B26C}"/>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2 4" xfId="57111" xr:uid="{600D705E-E34B-4186-9A03-9C0368708E50}"/>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5 7" xfId="51128" xr:uid="{4F8CAEF9-8820-4C2E-91D8-E34773370A52}"/>
    <cellStyle name="40% - Accent5 3 3 6" xfId="12304" xr:uid="{F0F9FEDF-CC99-4EA6-A92C-7196C158F90E}"/>
    <cellStyle name="40% - Accent5 3 3 6 2" xfId="30231" xr:uid="{9A8B0E59-57D9-44C8-AD5A-C043E357C713}"/>
    <cellStyle name="40% - Accent5 3 3 6 3" xfId="42176" xr:uid="{8C47A2BF-E8CC-4C7B-BE87-4AD3D2FCBEA9}"/>
    <cellStyle name="40% - Accent5 3 3 6 4" xfId="54141" xr:uid="{32472A95-58F7-466F-9B21-61A54E77174F}"/>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10" xfId="48274" xr:uid="{D28E79A4-D287-4851-9EF3-BB35766D4A37}"/>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2 4" xfId="59393" xr:uid="{A60A562F-ADCA-4683-961E-B47473ADDF49}"/>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2 7" xfId="53410" xr:uid="{325D29B0-EDC9-4D51-88C0-DE22BB87B655}"/>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3 4" xfId="56423" xr:uid="{3F858240-16F3-4B7A-BBF3-F404F9521FF6}"/>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2 8" xfId="50440" xr:uid="{96CE8B45-ABEA-44E3-B6BD-77A36E9A2EB5}"/>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2 4" xfId="57949" xr:uid="{7BB267DD-7407-416B-9060-DE9564F0354E}"/>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3 7" xfId="51966" xr:uid="{B9F7D505-DA9E-438E-904F-7522BDC5737E}"/>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4 4" xfId="54979" xr:uid="{0F71B421-305C-406B-AB17-2610A3DAD336}"/>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2 9" xfId="48996" xr:uid="{8CEB12C6-F258-47EB-A5D7-9BDB510AB399}"/>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2 4" xfId="58671" xr:uid="{86E1BC4D-DC7A-440C-8C58-7DB99CD723BB}"/>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2 7" xfId="52688" xr:uid="{DD152068-BD33-48A6-930F-7F2193DB31D5}"/>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3 4" xfId="55701" xr:uid="{6A408B36-DCA1-4EE4-9F98-E2E517490B7A}"/>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3 8" xfId="49718" xr:uid="{58C1224B-F7D0-495C-8059-E5E0241DF8AC}"/>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2 4" xfId="57227" xr:uid="{623C53B8-24F3-4EAF-B095-56B44447E1D4}"/>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4 7" xfId="51244" xr:uid="{BFD04EAB-21ED-4310-9095-3EBAAADF86C3}"/>
    <cellStyle name="40% - Accent5 3 4 5" xfId="12420" xr:uid="{FDB3FEF7-E103-4C8C-8AB2-20F2422FC9BF}"/>
    <cellStyle name="40% - Accent5 3 4 5 2" xfId="30347" xr:uid="{638BA98A-AA73-4F53-972F-828689374E14}"/>
    <cellStyle name="40% - Accent5 3 4 5 3" xfId="42292" xr:uid="{D5A40AEF-A8DF-4A02-9892-2AD3D1E0BA64}"/>
    <cellStyle name="40% - Accent5 3 4 5 4" xfId="54257" xr:uid="{07969CE5-39DD-49ED-BCB0-069F23E9F056}"/>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2 4" xfId="59045" xr:uid="{0E5EC9A5-1904-4C23-82ED-1BF99A291E67}"/>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2 7" xfId="53062" xr:uid="{958C3C6A-8015-42EC-A213-019B2F50A232}"/>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3 4" xfId="56075" xr:uid="{F004F40A-A24F-46CA-84F3-9D85AAEC9D76}"/>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2 8" xfId="50092" xr:uid="{4708D8D8-0FDB-4FB1-AF60-4595E0B2CCE7}"/>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2 4" xfId="57601" xr:uid="{2DA24ED5-C52F-466C-A94B-5824654421CD}"/>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3 7" xfId="51618" xr:uid="{A5CC04E3-DFA2-4994-99C9-DF2B1DDA630C}"/>
    <cellStyle name="40% - Accent5 3 5 4" xfId="12794" xr:uid="{A32DCF3E-2AC1-4102-9A22-43A79690B53E}"/>
    <cellStyle name="40% - Accent5 3 5 4 2" xfId="30721" xr:uid="{2BD9200B-4D3E-410C-9D3B-82F4B76BCA96}"/>
    <cellStyle name="40% - Accent5 3 5 4 3" xfId="42666" xr:uid="{8A3A3BBF-094E-43A7-A78C-9F05C670B2DE}"/>
    <cellStyle name="40% - Accent5 3 5 4 4" xfId="54631" xr:uid="{48ECAEE2-82E0-4A7D-8952-05D2D677F3FD}"/>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5 9" xfId="48648" xr:uid="{89C3BCB5-9027-4BF7-923F-A237402CA8BF}"/>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2 4" xfId="58323" xr:uid="{E97DEE3E-A77A-4340-995B-51D35209AFCC}"/>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2 7" xfId="52340" xr:uid="{EA183F2E-8451-4A80-9228-76124C716BEF}"/>
    <cellStyle name="40% - Accent5 3 6 3" xfId="13516" xr:uid="{6DDD67C6-BD7A-4C48-A803-35AF0A500A22}"/>
    <cellStyle name="40% - Accent5 3 6 3 2" xfId="31443" xr:uid="{904BE52A-4EFE-4833-95AE-744EEE6092AD}"/>
    <cellStyle name="40% - Accent5 3 6 3 3" xfId="43388" xr:uid="{91ECBBF1-AC54-4FDA-ACCA-A64C4C6DE860}"/>
    <cellStyle name="40% - Accent5 3 6 3 4" xfId="55353" xr:uid="{978A0632-B3E1-41B6-BBDE-5243B3BA1D58}"/>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6 8" xfId="49370" xr:uid="{7B55F761-9DD0-42FF-9B2A-1F6E2659BA04}"/>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2 4" xfId="56879" xr:uid="{E674EAAA-E380-4391-BE78-D75153F6F028}"/>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7 7" xfId="50896" xr:uid="{4F0A842E-3F7C-4202-89B8-993B160266C0}"/>
    <cellStyle name="40% - Accent5 3 8" xfId="12072" xr:uid="{DB459636-71FB-4CC5-9825-2E46940EB95C}"/>
    <cellStyle name="40% - Accent5 3 8 2" xfId="29999" xr:uid="{1F8E3FD7-63D3-4680-8AAA-82A4436D8C27}"/>
    <cellStyle name="40% - Accent5 3 8 3" xfId="41944" xr:uid="{9D86BB0C-5ABF-45E6-ABE4-6983AC59EC16}"/>
    <cellStyle name="40% - Accent5 3 8 4" xfId="53909" xr:uid="{6EA70F88-D3DC-4CF1-95A5-5B2B41CB3F2B}"/>
    <cellStyle name="40% - Accent5 3 9" xfId="18031" xr:uid="{331D917F-092F-451D-AA46-824CD268C7BF}"/>
    <cellStyle name="40% - Accent5 4" xfId="167" xr:uid="{00000000-0005-0000-0000-0000C0000000}"/>
    <cellStyle name="40% - Accent5 4 10" xfId="36019" xr:uid="{D96C53D4-F2B7-4C39-AB1D-9051BE7B451B}"/>
    <cellStyle name="40% - Accent5 4 11" xfId="47984" xr:uid="{6F740CAB-F69E-424C-A5CA-4ADD1925C89D}"/>
    <cellStyle name="40% - Accent5 4 2" xfId="515" xr:uid="{00000000-0005-0000-0000-0000C0000000}"/>
    <cellStyle name="40% - Accent5 4 2 10" xfId="48332" xr:uid="{F4D7F10B-96BA-40AA-AF9D-0F48E776D899}"/>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2 4" xfId="59451" xr:uid="{A3DA5698-9054-42D2-8224-323E02C76FEE}"/>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2 7" xfId="53468" xr:uid="{13FEE076-D3B1-43DD-9709-3AFA5E263606}"/>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3 4" xfId="56481" xr:uid="{72AE4E1B-EDCF-4801-820F-0A257F4F5BE1}"/>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2 8" xfId="50498" xr:uid="{AB66CF05-DB52-4596-B87E-242288493BC8}"/>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2 4" xfId="58007" xr:uid="{98114905-6C00-4B98-8174-E6B8B3DAF88A}"/>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3 7" xfId="52024" xr:uid="{E1A8DA5C-E95B-4500-A4E7-49CE90C7BC68}"/>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4 4" xfId="55037" xr:uid="{53D1C564-FF03-43A8-8E96-C0F3E48AF82A}"/>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2 9" xfId="49054" xr:uid="{1BAAD614-F28C-4AD6-8E44-C923244519AD}"/>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2 4" xfId="58729" xr:uid="{B39C5F7E-C98C-43AD-9C8E-BD09C2D66FD7}"/>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2 7" xfId="52746" xr:uid="{AC7DB501-2E87-4D16-8D75-90F263EF0216}"/>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3 4" xfId="55759" xr:uid="{3BD69BA6-2266-4849-A4BD-783776A77759}"/>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3 8" xfId="49776" xr:uid="{6F4CF47A-7C4E-4FA5-8298-4B0A92B768BE}"/>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2 4" xfId="57285" xr:uid="{1162460A-7ECB-4FA0-8A19-2B1B2BEF50C1}"/>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4 7" xfId="51302" xr:uid="{D2D4BEED-8A15-45FA-B5B5-068EB304574C}"/>
    <cellStyle name="40% - Accent5 4 2 5" xfId="12478" xr:uid="{16978C6F-7D9C-4349-BB26-500308DAA755}"/>
    <cellStyle name="40% - Accent5 4 2 5 2" xfId="30405" xr:uid="{DA5C0D55-0EF6-4AE6-847E-16588DB51DAD}"/>
    <cellStyle name="40% - Accent5 4 2 5 3" xfId="42350" xr:uid="{1C86C860-6A39-446B-9994-4C229F07949B}"/>
    <cellStyle name="40% - Accent5 4 2 5 4" xfId="54315" xr:uid="{7B5B853A-0614-4441-9E5B-909019BC45D1}"/>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2 4" xfId="59103" xr:uid="{E5A4F8E3-C8EE-4319-BA79-382D076479C9}"/>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2 7" xfId="53120" xr:uid="{2B0C5ACB-436A-43A7-B2E1-4F21A4DE758D}"/>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3 4" xfId="56133" xr:uid="{734B9F9A-05B6-45D9-9E54-C6D2CC187D7E}"/>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2 8" xfId="50150" xr:uid="{A37AD213-ADCA-48F2-ABC5-ACF37F891285}"/>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2 4" xfId="57659" xr:uid="{8E98D6B4-DB49-44B5-B7B4-CD6C3A76A8AB}"/>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3 7" xfId="51676" xr:uid="{5110D7AD-9EE0-47D9-9F48-D565714C28F1}"/>
    <cellStyle name="40% - Accent5 4 3 4" xfId="12852" xr:uid="{72205E29-3154-4F76-8BE1-06066C9C703C}"/>
    <cellStyle name="40% - Accent5 4 3 4 2" xfId="30779" xr:uid="{7F8919EE-9FF7-4280-A822-82D088AE651F}"/>
    <cellStyle name="40% - Accent5 4 3 4 3" xfId="42724" xr:uid="{22D09F17-8DBB-44E6-A8A8-4727A93D1D39}"/>
    <cellStyle name="40% - Accent5 4 3 4 4" xfId="54689" xr:uid="{9D1B6233-EE8E-4A14-B0C8-52BF50F7A5BF}"/>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3 9" xfId="48706" xr:uid="{062C866C-4497-4DE3-AFD7-85999E6E62E8}"/>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2 4" xfId="58381" xr:uid="{BEDAD369-2C55-4211-832C-96BEFD511B9D}"/>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2 7" xfId="52398" xr:uid="{80A33BDF-17BE-4FAC-B648-E31AA227DEB5}"/>
    <cellStyle name="40% - Accent5 4 4 3" xfId="13574" xr:uid="{E807B833-0FC0-4AEB-B554-EFCEA7BCE691}"/>
    <cellStyle name="40% - Accent5 4 4 3 2" xfId="31501" xr:uid="{EECF41AA-DA08-4E25-A0C5-2522C3E15DA4}"/>
    <cellStyle name="40% - Accent5 4 4 3 3" xfId="43446" xr:uid="{5153EEDB-C59A-462E-A733-DB8F0EDF8B5B}"/>
    <cellStyle name="40% - Accent5 4 4 3 4" xfId="55411" xr:uid="{41981729-38C5-4B50-9099-C08FF27E1F93}"/>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4 8" xfId="49428" xr:uid="{1C8EACD4-3089-429F-9319-FC1A0C061B75}"/>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2 4" xfId="56937" xr:uid="{90D228FC-8194-46A8-8F06-81547BB64104}"/>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5 7" xfId="50954" xr:uid="{3D8668D6-9A35-447F-8B70-403B8FF01CA9}"/>
    <cellStyle name="40% - Accent5 4 6" xfId="12130" xr:uid="{529F2D57-3F14-4EAD-B040-05DE9DFE3058}"/>
    <cellStyle name="40% - Accent5 4 6 2" xfId="30057" xr:uid="{B55717F3-DA11-4F64-B783-C265E6C77507}"/>
    <cellStyle name="40% - Accent5 4 6 3" xfId="42002" xr:uid="{B32EBD2C-F228-4C69-9626-F2DAACB2DEBE}"/>
    <cellStyle name="40% - Accent5 4 6 4" xfId="53967" xr:uid="{1FE11236-6F8A-4E9C-B560-C7D68206D713}"/>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11" xfId="48100" xr:uid="{0FF65ED4-D70C-445B-8321-3FD4F884EB6E}"/>
    <cellStyle name="40% - Accent5 5 2" xfId="631" xr:uid="{00000000-0005-0000-0000-000034010000}"/>
    <cellStyle name="40% - Accent5 5 2 10" xfId="48448" xr:uid="{84BC5251-C25C-4B36-AF80-5D02D0A9B878}"/>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2 4" xfId="59567" xr:uid="{00D8AB1C-8843-475D-96CA-AE9E704C12DF}"/>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2 7" xfId="53584" xr:uid="{1131BF6F-EE8C-4ABF-A0C4-76B65812FA9C}"/>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3 4" xfId="56597" xr:uid="{16749048-6A42-48D0-87C7-6B74C6B61765}"/>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2 8" xfId="50614" xr:uid="{59959A4D-BE19-461B-A688-94632C4A97CB}"/>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2 4" xfId="58123" xr:uid="{5ED55FB5-2D9C-4699-B1B4-7AA15809F151}"/>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3 7" xfId="52140" xr:uid="{104CC08F-33AF-414C-A1C8-06A78291A3C0}"/>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4 4" xfId="55153" xr:uid="{1B984EFE-EA8A-4282-8E01-9E46A4B7ED05}"/>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2 9" xfId="49170" xr:uid="{54221230-871B-4108-8E9C-7530E417B4E0}"/>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2 4" xfId="58845" xr:uid="{9E0787A8-2A5D-4407-BA0D-3B7CEA7D883E}"/>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2 7" xfId="52862" xr:uid="{934A51B7-41E1-47E1-A6EE-48ECB6CF127F}"/>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3 4" xfId="55875" xr:uid="{3DD15D28-82E7-4D8A-B9CC-710DFCEA454F}"/>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3 8" xfId="49892" xr:uid="{25702D70-D01B-4DC5-A27B-F949F4D423EE}"/>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2 4" xfId="57401" xr:uid="{F28B3587-032F-478D-94AA-AECE4D696E00}"/>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4 7" xfId="51418" xr:uid="{B05D558C-EBC5-4023-805D-CBB8889F1633}"/>
    <cellStyle name="40% - Accent5 5 2 5" xfId="12594" xr:uid="{A1D14904-8A5D-49C0-A3BF-491BEB3D7D05}"/>
    <cellStyle name="40% - Accent5 5 2 5 2" xfId="30521" xr:uid="{4470E9AF-6355-4541-97D7-DE6877D1DA53}"/>
    <cellStyle name="40% - Accent5 5 2 5 3" xfId="42466" xr:uid="{BB6628F6-8EF1-4559-B248-E3AFD86C9F8E}"/>
    <cellStyle name="40% - Accent5 5 2 5 4" xfId="54431" xr:uid="{894A3A95-8B8C-4FE6-BE10-34C95C0B5969}"/>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2 4" xfId="59219" xr:uid="{025328BE-91E1-4DAC-B93B-2543A0EF5DDD}"/>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2 7" xfId="53236" xr:uid="{EEBCA807-6062-450B-A483-5137BF337B00}"/>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3 4" xfId="56249" xr:uid="{8233C31B-DF1D-4795-943C-7F88CDEDA961}"/>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2 8" xfId="50266" xr:uid="{6AD71927-0A1B-442A-BBA8-E98918D7BEA4}"/>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2 4" xfId="57775" xr:uid="{5B7F69AC-10A2-4BBA-BC21-1821B5A8AB22}"/>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3 7" xfId="51792" xr:uid="{2D5A6036-2905-4443-97FF-614A9CF79417}"/>
    <cellStyle name="40% - Accent5 5 3 4" xfId="12968" xr:uid="{FB929759-7EDA-44E6-9D12-EEA75A6885B6}"/>
    <cellStyle name="40% - Accent5 5 3 4 2" xfId="30895" xr:uid="{1A376143-A531-400A-99CD-116953E16B65}"/>
    <cellStyle name="40% - Accent5 5 3 4 3" xfId="42840" xr:uid="{75BA5090-BF65-47E9-9BAD-B9746A2BF738}"/>
    <cellStyle name="40% - Accent5 5 3 4 4" xfId="54805" xr:uid="{DC92C361-594D-4A5C-ABCB-A8DBFC9F7F4C}"/>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3 9" xfId="48822" xr:uid="{BC6A43E3-0AFE-4EFD-9BFC-8AAF1E0F1292}"/>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2 4" xfId="58497" xr:uid="{5AA4C691-022E-4978-A91B-CED0F88AFE12}"/>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2 7" xfId="52514" xr:uid="{D2D099B1-B968-4547-B6FF-72ECF8138377}"/>
    <cellStyle name="40% - Accent5 5 4 3" xfId="13690" xr:uid="{AF7BEADA-1B00-451D-A795-1164BF2D01F6}"/>
    <cellStyle name="40% - Accent5 5 4 3 2" xfId="31617" xr:uid="{72FDC867-9465-4A22-8377-61FE88058CDF}"/>
    <cellStyle name="40% - Accent5 5 4 3 3" xfId="43562" xr:uid="{5C4B4447-00AC-4D14-BE1E-956714F8F830}"/>
    <cellStyle name="40% - Accent5 5 4 3 4" xfId="55527" xr:uid="{0FD904E7-2C1D-4ACA-9BFA-3FAFC5609509}"/>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4 8" xfId="49544" xr:uid="{73964434-8C10-4C2D-823E-D52CFCD459A9}"/>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2 4" xfId="57053" xr:uid="{FF1E70D1-4688-4CC7-A9AE-97259E3084F8}"/>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5 7" xfId="51070" xr:uid="{09524B53-B118-4B7E-93F0-1A0827889AF9}"/>
    <cellStyle name="40% - Accent5 5 6" xfId="12246" xr:uid="{94871B10-62CC-41AA-952D-99CDEA8386BF}"/>
    <cellStyle name="40% - Accent5 5 6 2" xfId="30173" xr:uid="{76D5A4D8-92E5-4985-9445-B0CE2005BEBC}"/>
    <cellStyle name="40% - Accent5 5 6 3" xfId="42118" xr:uid="{283B42AA-A691-4D9C-BD76-9E41A7701D9A}"/>
    <cellStyle name="40% - Accent5 5 6 4" xfId="54083" xr:uid="{1C4A97A2-995B-4758-B646-852CFCD9C3B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10" xfId="48216" xr:uid="{D7D93CBC-3549-4032-88DA-420997E115C8}"/>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2 4" xfId="59335" xr:uid="{1CDC34FF-B10F-498C-AA90-7AE8042CC23E}"/>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2 7" xfId="53352" xr:uid="{2EEC86A6-E8AB-4DB1-8655-AA7F4B1187E8}"/>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3 4" xfId="56365" xr:uid="{029FEF9D-075C-4096-8AAB-5AA2C27E7CE7}"/>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2 8" xfId="50382" xr:uid="{6A5EF30E-26D3-4885-85F9-0601C0951074}"/>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2 4" xfId="57891" xr:uid="{77B0C271-800E-4665-8200-5FE79C16F9B9}"/>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3 7" xfId="51908" xr:uid="{3BBCFA8D-4738-41D8-A5A0-688FF19A21AE}"/>
    <cellStyle name="40% - Accent5 6 2 4" xfId="13084" xr:uid="{401DB1E0-67C6-4446-B98D-2EDC94BA9BBB}"/>
    <cellStyle name="40% - Accent5 6 2 4 2" xfId="31011" xr:uid="{2CF2244C-3454-43DD-B310-70724AA7DECC}"/>
    <cellStyle name="40% - Accent5 6 2 4 3" xfId="42956" xr:uid="{AC296273-AC07-4092-A379-544A43A6FDE1}"/>
    <cellStyle name="40% - Accent5 6 2 4 4" xfId="54921" xr:uid="{165CF4CE-425A-4877-8132-97E7952612D4}"/>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2 9" xfId="48938" xr:uid="{DDC49D96-40EC-44D6-B6B6-AFAADD1B45CA}"/>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2 4" xfId="58613" xr:uid="{7FB1E581-B18A-4CBF-8685-4D04E4A1B935}"/>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2 7" xfId="52630" xr:uid="{5F74A743-63AD-4403-888D-DD566127C6DB}"/>
    <cellStyle name="40% - Accent5 6 3 3" xfId="13806" xr:uid="{538F6397-9245-4EEA-A8C0-F0C3C6890957}"/>
    <cellStyle name="40% - Accent5 6 3 3 2" xfId="31733" xr:uid="{401DE2CC-E6FB-4BC6-B855-0ABCEBD39E63}"/>
    <cellStyle name="40% - Accent5 6 3 3 3" xfId="43678" xr:uid="{4F0B213B-AE65-4A51-8589-0F8803C6596C}"/>
    <cellStyle name="40% - Accent5 6 3 3 4" xfId="55643" xr:uid="{2B2B6F31-3442-484A-9697-DB182731C10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3 8" xfId="49660" xr:uid="{9DACA521-CFBA-46D1-9133-7588EB5D5CCB}"/>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2 4" xfId="57169" xr:uid="{179D66EB-FD0F-4790-B2D1-98D0F4FBA5A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4 7" xfId="51186" xr:uid="{2DBEEF6D-0154-412B-AC6A-E110E0371F74}"/>
    <cellStyle name="40% - Accent5 6 5" xfId="12362" xr:uid="{72B26122-5A94-4868-BC19-1C84AE9DA8FB}"/>
    <cellStyle name="40% - Accent5 6 5 2" xfId="30289" xr:uid="{F76D89BF-CAFD-4054-AB1B-4239B56EF3D3}"/>
    <cellStyle name="40% - Accent5 6 5 3" xfId="42234" xr:uid="{BBEF1FE5-37BB-4478-B09E-2985F6E4C893}"/>
    <cellStyle name="40% - Accent5 6 5 4" xfId="54199" xr:uid="{5738B33B-7170-4FAA-85F6-6070A1FC0C8D}"/>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10" xfId="48566" xr:uid="{1CFE533C-BF72-43D2-A0D6-B9A071CECCED}"/>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2 4" xfId="59685" xr:uid="{234AD0EB-9438-472F-82B5-8A92D5B5B49B}"/>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2 7" xfId="53702" xr:uid="{A719009E-BF89-4529-8B52-010092AA3C1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3 4" xfId="56715" xr:uid="{C310E11C-81DC-4A88-8E9A-62D83C33DD61}"/>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2 8" xfId="50732" xr:uid="{95731BF1-583C-446D-BF5A-B4CEC380233A}"/>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2 4" xfId="58241" xr:uid="{773148C6-3ACC-4E48-B179-CAB1B3376CD6}"/>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3 7" xfId="52258" xr:uid="{2AFAF3BF-D9F5-4B9E-8178-454BD0787FED}"/>
    <cellStyle name="40% - Accent5 7 2 4" xfId="13434" xr:uid="{F7117C97-7C93-4BB5-9CFA-0584543E169C}"/>
    <cellStyle name="40% - Accent5 7 2 4 2" xfId="31361" xr:uid="{15DE980E-84EB-4260-8C41-CFE663610520}"/>
    <cellStyle name="40% - Accent5 7 2 4 3" xfId="43306" xr:uid="{6EA51B2D-507E-452E-8263-D49AB0B5930C}"/>
    <cellStyle name="40% - Accent5 7 2 4 4" xfId="55271" xr:uid="{87498CAE-DCF5-4B98-9E06-413DE047FC01}"/>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2 9" xfId="49288" xr:uid="{C8FA087D-861B-4A2C-94A8-9C5B911226DC}"/>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2 4" xfId="58963" xr:uid="{C481BDD2-5F48-4241-9EE3-4BDDBF7189EC}"/>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2 7" xfId="52980" xr:uid="{FC0BB0FB-2A8A-4C24-A2E3-D3DFDC5FFA84}"/>
    <cellStyle name="40% - Accent5 7 3 3" xfId="14156" xr:uid="{A4538016-F7C9-440E-8555-B68B49B45188}"/>
    <cellStyle name="40% - Accent5 7 3 3 2" xfId="32083" xr:uid="{9BC3FE00-4B69-44FF-92DA-EDE5DF189DA4}"/>
    <cellStyle name="40% - Accent5 7 3 3 3" xfId="44028" xr:uid="{B65A1824-B0A3-494A-B9F3-DC44C0209F57}"/>
    <cellStyle name="40% - Accent5 7 3 3 4" xfId="55993" xr:uid="{9BA48735-11A4-4BAC-B499-EDEAF3E08CF8}"/>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3 8" xfId="50010" xr:uid="{58FA2319-00C6-423C-81A9-3BCFFB0F467E}"/>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2 4" xfId="57519" xr:uid="{8D0E22DB-5265-4E68-981B-9B2F5FC610BE}"/>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4 7" xfId="51536" xr:uid="{4649F898-9128-4286-8324-98043B2AB66C}"/>
    <cellStyle name="40% - Accent5 7 5" xfId="12712" xr:uid="{0A9384A0-BC46-4288-8105-46FEAEEAC456}"/>
    <cellStyle name="40% - Accent5 7 5 2" xfId="30639" xr:uid="{38A58413-E200-42D4-90BD-55F66D175ADC}"/>
    <cellStyle name="40% - Accent5 7 5 3" xfId="42584" xr:uid="{412C985F-BE27-4AA6-8E97-17A729A53A9D}"/>
    <cellStyle name="40% - Accent5 7 5 4" xfId="54549" xr:uid="{2BCEAE4A-4533-4CA9-BF61-382DAB1074D2}"/>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2 4" xfId="58987" xr:uid="{81F4AA00-F472-4641-825F-8719A17FCD76}"/>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2 7" xfId="53004" xr:uid="{3F33A23E-06CC-45AD-B5CC-471048B73E7D}"/>
    <cellStyle name="40% - Accent5 8 2 3" xfId="14180" xr:uid="{D1FC2640-5180-4891-8D55-08C44ECDFECD}"/>
    <cellStyle name="40% - Accent5 8 2 3 2" xfId="32107" xr:uid="{1A6AB06C-DB9B-479D-BC28-EB9BAE275D9B}"/>
    <cellStyle name="40% - Accent5 8 2 3 3" xfId="44052" xr:uid="{CAE40D43-8BE8-4362-9DBC-2B1E917B5D0E}"/>
    <cellStyle name="40% - Accent5 8 2 3 4" xfId="56017" xr:uid="{FF119077-F6DC-4E9D-A093-2032F54875CC}"/>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2 8" xfId="50034" xr:uid="{E7E35F9E-0A1D-4B1D-A9E1-569BC7EA8D96}"/>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2 4" xfId="57543" xr:uid="{34D720B8-C41A-47C2-AC5A-CEB06FCC404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3 7" xfId="51560" xr:uid="{4B349007-5269-4F04-8C36-6FDAC0C83D69}"/>
    <cellStyle name="40% - Accent5 8 4" xfId="12736" xr:uid="{DDB78B2D-8129-4812-9287-7BFEF4ECC48F}"/>
    <cellStyle name="40% - Accent5 8 4 2" xfId="30663" xr:uid="{39542192-7930-4161-8FE0-EFE21AFCD30F}"/>
    <cellStyle name="40% - Accent5 8 4 3" xfId="42608" xr:uid="{7DAFB540-5191-4352-B943-13F5CCCA94B2}"/>
    <cellStyle name="40% - Accent5 8 4 4" xfId="54573" xr:uid="{5DA1ACDC-A9F7-45A8-84A3-4960B7CFF27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8 9" xfId="48590" xr:uid="{4109386A-4D80-4133-A67E-0B2D9E73F720}"/>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2 4" xfId="58265" xr:uid="{BF6678C3-ED66-482E-8364-BD8AF83CE6B4}"/>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2 7" xfId="52282" xr:uid="{77CA7396-E569-43D1-BC39-26C688292B3B}"/>
    <cellStyle name="40% - Accent5 9 3" xfId="13458" xr:uid="{2DF9DCC6-2B5C-44DE-9EB0-41DCE88F05D4}"/>
    <cellStyle name="40% - Accent5 9 3 2" xfId="31385" xr:uid="{1A3BA76B-E52D-473B-9D41-547B582EA369}"/>
    <cellStyle name="40% - Accent5 9 3 3" xfId="43330" xr:uid="{32FA3564-4B95-4D6B-9AD0-CE02A18E523C}"/>
    <cellStyle name="40% - Accent5 9 3 4" xfId="55295" xr:uid="{80974669-0E91-45C6-993F-D1E33E616861}"/>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5 9 8" xfId="49312" xr:uid="{E95C8D46-4FBE-4B5B-8F4D-6F3835FAD8B8}"/>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2 4" xfId="59712" xr:uid="{AF52D07E-C547-4327-A7DC-A4057E713D6F}"/>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2 7" xfId="53729" xr:uid="{CB01B12A-A8FA-48DA-830C-5EF56022036F}"/>
    <cellStyle name="40% - Accent6 10 3" xfId="14905" xr:uid="{3E42364F-99CF-40F2-854F-0435C2E8CAF5}"/>
    <cellStyle name="40% - Accent6 10 3 2" xfId="32832" xr:uid="{CE8BB3AE-001F-4B08-BC4F-AAFD705385C5}"/>
    <cellStyle name="40% - Accent6 10 3 3" xfId="44777" xr:uid="{853DB3B2-A4B4-448A-9DD9-2B92FAEB8897}"/>
    <cellStyle name="40% - Accent6 10 3 4" xfId="56742" xr:uid="{6BBD04D8-AAB1-4D26-BFA4-1C37641844C3}"/>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0 8" xfId="50759" xr:uid="{DA52F12A-EBE3-4536-B823-C1B191BCCC05}"/>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2 4" xfId="59745" xr:uid="{F17EC631-BAD0-479A-82B7-6738B4D43F3C}"/>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2 7" xfId="53762" xr:uid="{BCFF01E4-1FDC-4780-A964-00954A86DF9B}"/>
    <cellStyle name="40% - Accent6 11 3" xfId="14938" xr:uid="{88E2ADEB-6442-45DA-9CF0-677EF48930B1}"/>
    <cellStyle name="40% - Accent6 11 3 2" xfId="32865" xr:uid="{E01FE62D-37E9-4244-BE13-743B0D93E03C}"/>
    <cellStyle name="40% - Accent6 11 3 3" xfId="44810" xr:uid="{04E901C9-2211-4552-82A7-06A0ABDB8EE1}"/>
    <cellStyle name="40% - Accent6 11 3 4" xfId="56775" xr:uid="{95141C69-E045-41F3-9F28-0A814265343A}"/>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1 8" xfId="50792" xr:uid="{2086C444-6AA9-4808-B2C8-EFD5F708C63C}"/>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2 4" xfId="59766" xr:uid="{CD3349C3-4F12-4A1A-A5C5-773E4E8D1EE0}"/>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2 7" xfId="53783" xr:uid="{FFDCC2A6-6CB9-447E-839E-0622F7C95E35}"/>
    <cellStyle name="40% - Accent6 12 3" xfId="14959" xr:uid="{6CE003DC-96C1-47EE-AF91-582E0119CEFE}"/>
    <cellStyle name="40% - Accent6 12 3 2" xfId="32886" xr:uid="{BA4B421C-6614-49E3-92E5-8A502E0E9653}"/>
    <cellStyle name="40% - Accent6 12 3 3" xfId="44831" xr:uid="{264DB9FB-5BB2-41A3-8165-4AA7922FB566}"/>
    <cellStyle name="40% - Accent6 12 3 4" xfId="56796" xr:uid="{49347E6E-883B-4964-832C-C5339D772A2C}"/>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2 8" xfId="50813" xr:uid="{52BD35E2-4E46-4C1A-BDB5-1B5BC0FBF02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2 4" xfId="56823" xr:uid="{6385F293-CF5B-47AE-A629-8A38CB86DCAB}"/>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3 7" xfId="50840" xr:uid="{D79D33E9-8A00-4DE8-AEB9-DE6F2DA8F4F9}"/>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2 4" xfId="59789" xr:uid="{03F6D4EB-7368-41D1-A8B8-A8B86014797A}"/>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4 7" xfId="53806" xr:uid="{DC5340C4-CC99-4084-BA0B-6832F69DE257}"/>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5 5" xfId="53827" xr:uid="{6D271DEE-AC01-471A-8695-7C4C0C513186}"/>
    <cellStyle name="40% - Accent6 16" xfId="12015" xr:uid="{DE43ECE0-DB69-4745-B39A-311A067ACA5E}"/>
    <cellStyle name="40% - Accent6 16 2" xfId="29942" xr:uid="{A71DA28E-4E88-41BE-ADFA-8DE5D7CC3E4E}"/>
    <cellStyle name="40% - Accent6 16 3" xfId="41887" xr:uid="{AB502E58-EAE0-47B1-9912-C7F989447221}"/>
    <cellStyle name="40% - Accent6 16 4" xfId="53852" xr:uid="{27C5D2EC-BBF9-4F12-B720-3F998DA4992E}"/>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14" xfId="47902" xr:uid="{00511C8A-1D49-4741-87F9-658F8922B15D}"/>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13" xfId="47960" xr:uid="{D3843E69-5B0F-49EA-8B3A-A4052AAD71E4}"/>
    <cellStyle name="40% - Accent6 2 2 2" xfId="259" xr:uid="{00000000-0005-0000-0000-00004E000000}"/>
    <cellStyle name="40% - Accent6 2 2 2 10" xfId="36111" xr:uid="{060EFBB7-A93D-4E90-9FA3-1D0D96067FBD}"/>
    <cellStyle name="40% - Accent6 2 2 2 11" xfId="48076" xr:uid="{656E0E7B-B910-4D0B-92F7-888C1D4B21EB}"/>
    <cellStyle name="40% - Accent6 2 2 2 2" xfId="607" xr:uid="{00000000-0005-0000-0000-00004E000000}"/>
    <cellStyle name="40% - Accent6 2 2 2 2 10" xfId="48424" xr:uid="{0E6E0110-154C-45EF-BD5D-739BDBA9259A}"/>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2 4" xfId="59543" xr:uid="{08574657-12B7-45C3-8D9C-D1003BB0011C}"/>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2 7" xfId="53560" xr:uid="{2285835E-D6FF-4237-97C6-8C0803293EB7}"/>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3 4" xfId="56573" xr:uid="{DFE2521E-2E79-4EB0-BAAA-8350B5EBF50E}"/>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2 8" xfId="50590" xr:uid="{16C50B93-2CD0-4FE5-95B2-F9A58F491E7E}"/>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2 4" xfId="58099" xr:uid="{B5848E2F-345F-4F6B-B71C-15B08482A4A2}"/>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3 7" xfId="52116" xr:uid="{14DB0414-0CED-4734-B7C5-9AD1C1F02463}"/>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4 4" xfId="55129" xr:uid="{8AA2F0B9-7BD8-48F9-BF73-EF85AA71043D}"/>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2 9" xfId="49146" xr:uid="{467C107E-7418-45CC-82FB-7CCD163DDD81}"/>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2 4" xfId="58821" xr:uid="{E8CAE1A8-2277-419D-8CF6-1481EF204801}"/>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2 7" xfId="52838" xr:uid="{776C11E6-9CCE-477D-8F56-5AA4E8D91E44}"/>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3 4" xfId="55851" xr:uid="{33338F6C-03E0-4063-AF44-FAF6AA1CF365}"/>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3 8" xfId="49868" xr:uid="{B0227646-B92C-4368-803A-7002F870855E}"/>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2 4" xfId="57377" xr:uid="{5029E877-D5F2-409B-A529-03DE8B6F4C23}"/>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4 7" xfId="51394" xr:uid="{50ED7B09-BAC0-4C3A-805A-D58966F82C4B}"/>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5 4" xfId="54407" xr:uid="{809E844B-D36B-4C98-AF62-0DB27F72B3C7}"/>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2 4" xfId="59195" xr:uid="{75F3C96C-B9CC-4FEC-9CB2-5B406237A636}"/>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2 7" xfId="53212" xr:uid="{9BCA4C74-BFD8-453A-9DBF-DF712FEA90A9}"/>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3 4" xfId="56225" xr:uid="{109F36E4-F253-49D9-B380-E4078409DB6D}"/>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2 8" xfId="50242" xr:uid="{ECAFF0E2-2113-48FC-A79B-475DD0D8D3C2}"/>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2 4" xfId="57751" xr:uid="{A55059D7-3639-4EEE-99B6-D637FBA3B5CA}"/>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3 7" xfId="51768" xr:uid="{6F601503-FEA4-4EB6-AB7A-5E3E1CE35D2F}"/>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4 4" xfId="54781" xr:uid="{4BCF275B-8ABE-4C54-A60D-4CFDDAE1DA6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3 9" xfId="48798" xr:uid="{0EA27DB2-6EEB-41E7-AABA-A1B3D1D74E7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2 4" xfId="58473" xr:uid="{BD58FCEF-9B0D-45CB-84B5-FDA50B5BFB0F}"/>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2 7" xfId="52490" xr:uid="{6ED107BB-16D9-4A48-9C43-C157E497FFCE}"/>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3 4" xfId="55503" xr:uid="{2E4F776C-EDB2-4ECB-A935-CC1CF8BFF162}"/>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4 8" xfId="49520" xr:uid="{BA2A9C51-6178-478F-8AEC-97FD4F016846}"/>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2 4" xfId="57029" xr:uid="{0D5867D4-9822-4AD2-AA1F-A76EB60ECA9A}"/>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5 7" xfId="51046" xr:uid="{EADD4320-1981-4557-9AD2-78C50AB909F0}"/>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6 4" xfId="54059" xr:uid="{38F34E5B-3528-48C6-8FD2-50A51656C592}"/>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11" xfId="48192" xr:uid="{80562060-8F63-448C-890E-F5289887EBF6}"/>
    <cellStyle name="40% - Accent6 2 2 3 2" xfId="723" xr:uid="{00000000-0005-0000-0000-00004E000000}"/>
    <cellStyle name="40% - Accent6 2 2 3 2 10" xfId="48540" xr:uid="{6137D791-E120-4A71-9E41-0D491EE4F10A}"/>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2 4" xfId="59659" xr:uid="{F8BCD54F-0AFA-43E0-B80D-03E66E4EFF74}"/>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2 7" xfId="53676" xr:uid="{6C4C8775-79C7-45ED-80A7-A72C83D32E5D}"/>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3 4" xfId="56689" xr:uid="{DB51C120-7904-49B3-9386-49D393FD8F1A}"/>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2 8" xfId="50706" xr:uid="{BF3462DD-0A4E-4B7F-8AE7-78F43ADA1DBC}"/>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2 4" xfId="58215" xr:uid="{BF4851C3-8842-4ADE-8501-98197B3FA404}"/>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3 7" xfId="52232" xr:uid="{F6181E11-3F1E-4237-BBBE-4EA3C4B227A8}"/>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4 4" xfId="55245" xr:uid="{4F1CD74C-E978-42EC-9DB4-39C7D71D5305}"/>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2 9" xfId="49262" xr:uid="{E942E463-0B96-4ED3-9E2E-1538E14934E7}"/>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2 4" xfId="58937" xr:uid="{40605CBE-FFB6-4F76-906E-8F375997E093}"/>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2 7" xfId="52954" xr:uid="{9A6010C8-AEBC-4B1A-9F6F-1D85F95434A6}"/>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3 4" xfId="55967" xr:uid="{CCFB0787-FA09-42A8-9D9D-253979001BA0}"/>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3 8" xfId="49984" xr:uid="{9A0F746B-ED3B-48CB-AB86-82F2219507B3}"/>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2 4" xfId="57493" xr:uid="{30ADD287-2E33-46E8-A6C2-AF0CC87EFDC7}"/>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4 7" xfId="51510" xr:uid="{329F038D-CC31-4B5B-9088-23CD6F3CC330}"/>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5 4" xfId="54523" xr:uid="{3FBB19DD-5AFF-4ADE-8EC7-D611B8114CED}"/>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2 4" xfId="59311" xr:uid="{A6FA81A1-A28E-4086-9A0C-42F392F4B761}"/>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2 7" xfId="53328" xr:uid="{7ED44E01-AF4C-4280-86AF-5C93D70B250B}"/>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3 4" xfId="56341" xr:uid="{0B9E6FE3-551A-4AFB-A21F-C69A16F4E394}"/>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2 8" xfId="50358" xr:uid="{26E7EB3C-E825-4B0B-8ACD-EAFEDC5A9043}"/>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2 4" xfId="57867" xr:uid="{C0D04299-BDF0-417E-A0C4-5CBAD638C251}"/>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3 7" xfId="51884" xr:uid="{DEA00B8C-A4E4-4B7F-84C8-2E791F06E95F}"/>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4 4" xfId="54897" xr:uid="{B62D4174-E080-4706-8F33-F640AC83E838}"/>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3 9" xfId="48914" xr:uid="{D6F22D60-98E8-4DEC-9ADF-877F42EF65F0}"/>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2 4" xfId="58589" xr:uid="{F457DEF1-1C8F-47B1-A741-723E193A0B9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2 7" xfId="52606" xr:uid="{AA93EDF5-04A8-49ED-95AB-DBEEB649141E}"/>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3 4" xfId="55619" xr:uid="{691ED191-CEF6-456E-A28C-9E6D17524D56}"/>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4 8" xfId="49636" xr:uid="{B76DF95F-4883-4356-93DD-12BE3CF95EC1}"/>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2 4" xfId="57145" xr:uid="{2F8CD844-8048-47C0-B80C-4349D4B85F39}"/>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5 7" xfId="51162" xr:uid="{3447C9CF-D0FC-4A2A-9B26-F0CCD8558124}"/>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6 4" xfId="54175" xr:uid="{97D437B9-680D-4D68-B938-1E1B46E8CC6D}"/>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10" xfId="48308" xr:uid="{684E984E-B5AA-4DDA-8D2F-7F36A8C2F88D}"/>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2 4" xfId="59427" xr:uid="{0A8F7238-9B9B-40B8-B11A-4EF7BD7E69D0}"/>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2 7" xfId="53444" xr:uid="{90B186F6-319E-4334-A5B0-2C8D4B769046}"/>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3 4" xfId="56457" xr:uid="{2DB026C0-DEC5-4FA6-A2D6-4CF1844CE879}"/>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2 8" xfId="50474" xr:uid="{9CAFF962-D832-4376-9E7D-061AE956DE2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2 4" xfId="57983" xr:uid="{72B2DF7E-A503-4ACB-B08F-5344E7088BD9}"/>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3 7" xfId="52000" xr:uid="{D61257D0-0722-4B01-A9AC-0C3B42FA2761}"/>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4 4" xfId="55013" xr:uid="{59C0BBE3-A227-44FF-92F8-75B56EF0D9D5}"/>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2 9" xfId="49030" xr:uid="{84245240-7100-47E9-8A69-5C88D0F45211}"/>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2 4" xfId="58705" xr:uid="{0BFB4039-768C-458A-88C4-DAC23205DA7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2 7" xfId="52722" xr:uid="{E1DE9598-941B-4AB4-9D24-63356CAA12CF}"/>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3 4" xfId="55735" xr:uid="{39C7DC10-C5BA-4CBE-B802-513E13A37BDB}"/>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3 8" xfId="49752" xr:uid="{A62D6C3E-D3FE-48EF-8441-4759D6E2BEEB}"/>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2 4" xfId="57261" xr:uid="{FB522A4F-9661-4284-8361-1CD0EC8CBA01}"/>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4 7" xfId="51278" xr:uid="{B8FD3D4B-FC02-48F5-8C7A-C7878F7C9E41}"/>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5 4" xfId="54291" xr:uid="{7166395B-901B-4472-9D99-DB539BEA8A4A}"/>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2 4" xfId="59079" xr:uid="{33FB928B-32F6-4FCB-B662-996A10C01E04}"/>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2 7" xfId="53096" xr:uid="{7EB84E1F-0BBA-48B5-A690-D10932BA9E86}"/>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3 4" xfId="56109" xr:uid="{62B7883D-E4A0-4299-BD6B-A4423BE6355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2 8" xfId="50126" xr:uid="{4B5F8BE2-750A-4487-B98A-C01F0F83B0B4}"/>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2 4" xfId="57635" xr:uid="{2F86360B-F276-4DE3-BB8B-E45034AE3AE5}"/>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3 7" xfId="51652" xr:uid="{6BED89DD-F896-45EC-928C-CFDAF3879747}"/>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4 4" xfId="54665" xr:uid="{99B29AC8-70B7-4DAD-8E11-97D715D14C59}"/>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5 9" xfId="48682" xr:uid="{0B7E9AA5-A937-437F-B45F-A4EEC28B2324}"/>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2 4" xfId="58357" xr:uid="{CBDC9418-8099-4C9C-BAD6-DC60C08AAF35}"/>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2 7" xfId="52374" xr:uid="{27B2DBFA-D397-47C7-A544-EAABE59322A1}"/>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3 4" xfId="55387" xr:uid="{F5BEDCD6-CEB2-40C9-B0FA-9C345985D239}"/>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6 8" xfId="49404" xr:uid="{589F9B75-8A23-4BAC-B7E1-5E93E4750CBE}"/>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2 4" xfId="56913" xr:uid="{97CCF981-1234-4DA4-B809-E5B6E692B9AE}"/>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7 7" xfId="50930" xr:uid="{41B9370B-0139-490C-9850-FEECF36483A8}"/>
    <cellStyle name="40% - Accent6 2 2 8" xfId="12106" xr:uid="{EFB9E950-FAB7-451C-8A62-BC5216C9A99B}"/>
    <cellStyle name="40% - Accent6 2 2 8 2" xfId="30033" xr:uid="{1A4315D4-A44E-47E1-A9DB-3FCB022F2ACA}"/>
    <cellStyle name="40% - Accent6 2 2 8 3" xfId="41978" xr:uid="{70C6D2FD-644E-4E36-918E-02CCD3D1D9C4}"/>
    <cellStyle name="40% - Accent6 2 2 8 4" xfId="53943" xr:uid="{E5BF9B2E-DA3C-4E85-AB0E-99C1219C052F}"/>
    <cellStyle name="40% - Accent6 2 2 9" xfId="18065" xr:uid="{C9E7CA5D-AFA0-494F-9E8B-6641A23E9F81}"/>
    <cellStyle name="40% - Accent6 2 3" xfId="201" xr:uid="{00000000-0005-0000-0000-00004E000000}"/>
    <cellStyle name="40% - Accent6 2 3 10" xfId="36053" xr:uid="{116B9DAF-7618-4A67-8729-5D03C4463D55}"/>
    <cellStyle name="40% - Accent6 2 3 11" xfId="48018" xr:uid="{3B36699C-4E13-4032-8F80-5399E916FA63}"/>
    <cellStyle name="40% - Accent6 2 3 2" xfId="549" xr:uid="{00000000-0005-0000-0000-00004E000000}"/>
    <cellStyle name="40% - Accent6 2 3 2 10" xfId="48366" xr:uid="{BD4CB8EA-ADEC-41C4-8B9E-87AF98A3241B}"/>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2 4" xfId="59485" xr:uid="{63DA92C4-2CD7-43EF-BCFF-4E2A6590F7D4}"/>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2 7" xfId="53502" xr:uid="{24679633-73F0-4B3E-BC48-6472C5CFF760}"/>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3 4" xfId="56515" xr:uid="{A6F21706-F716-4841-A592-23AF7EAD8F6F}"/>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2 8" xfId="50532" xr:uid="{8C140AEE-1E0C-4020-974C-94FDA9B935AD}"/>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2 4" xfId="58041" xr:uid="{0972BF20-FFBD-445C-A2AE-38A4F15F2A4F}"/>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3 7" xfId="52058" xr:uid="{2F66BB06-C0B9-4C52-A46A-5910CA63B3B1}"/>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4 4" xfId="55071" xr:uid="{23BD47F6-108F-4548-B214-F74D1688AE4A}"/>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2 9" xfId="49088" xr:uid="{32C6577B-93F5-4572-B392-BDEC2EE5EEAD}"/>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2 4" xfId="58763" xr:uid="{C05E894D-40D3-4EA8-B1AE-68CBDD35831E}"/>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2 7" xfId="52780" xr:uid="{CB3B1444-0F4F-4D68-842B-5A2A4D56539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3 4" xfId="55793" xr:uid="{7EBEE85C-6FE7-48E0-90EB-99A622C24EDB}"/>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3 8" xfId="49810" xr:uid="{E28D2258-230C-46A2-BE00-77572D4A9A08}"/>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2 4" xfId="57319" xr:uid="{C55006C5-4846-4E60-B66C-BA1DFEA787ED}"/>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4 7" xfId="51336" xr:uid="{3F8DA577-4A25-4C56-B1E6-001DEF1E27B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5 4" xfId="54349" xr:uid="{2FC1264F-49C4-40B5-AE41-33F1A5934C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2 4" xfId="59137" xr:uid="{D9AB0D07-E389-47F8-8F8E-F1AD5E8FE61E}"/>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2 7" xfId="53154" xr:uid="{8D19824A-B0BE-4409-BAD5-E157196D213F}"/>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3 4" xfId="56167" xr:uid="{9C14FDAD-66BC-4C59-A158-87AE9EE4AA75}"/>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2 8" xfId="50184" xr:uid="{74EC70C0-41C1-4EE8-BBA7-F23E81803E49}"/>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2 4" xfId="57693" xr:uid="{441445C9-301C-4DAA-8726-CE364960EAE9}"/>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3 7" xfId="51710" xr:uid="{AA2B0EE6-DAAE-4EF7-9E78-ED0D2A9E1609}"/>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4 4" xfId="54723" xr:uid="{812E860D-C55D-4FC9-B9F5-F089633A9319}"/>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3 9" xfId="48740" xr:uid="{847827CC-45B7-4AC3-BA23-C932CED25D05}"/>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2 4" xfId="58415" xr:uid="{2FEAA119-84B1-45BD-A6C6-0FF9E4EFB760}"/>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2 7" xfId="52432" xr:uid="{03006731-6F0F-42EA-B385-EB39586999C7}"/>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3 4" xfId="55445" xr:uid="{80CB4D0C-E249-465C-9D8D-26578D964786}"/>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4 8" xfId="49462" xr:uid="{F40B1DAB-7A3D-4F88-B99A-2C11CEE58867}"/>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2 4" xfId="56971" xr:uid="{BCDA7E9B-550D-4F4E-91D5-EB934C279F90}"/>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5 7" xfId="50988" xr:uid="{A3A09075-EB30-4435-AFC4-87F500398869}"/>
    <cellStyle name="40% - Accent6 2 3 6" xfId="12164" xr:uid="{E9036153-04ED-498B-87D5-01D7A7467E00}"/>
    <cellStyle name="40% - Accent6 2 3 6 2" xfId="30091" xr:uid="{15169703-B16B-4133-A490-0E41BB53EEEF}"/>
    <cellStyle name="40% - Accent6 2 3 6 3" xfId="42036" xr:uid="{1859C179-9EBB-4693-B82B-93B7841F408E}"/>
    <cellStyle name="40% - Accent6 2 3 6 4" xfId="54001" xr:uid="{949C719E-ED05-4F5B-B357-4AD2CFEE70DF}"/>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11" xfId="48134" xr:uid="{002C8046-60D5-4F22-AB82-12D04B9AC8BF}"/>
    <cellStyle name="40% - Accent6 2 4 2" xfId="665" xr:uid="{00000000-0005-0000-0000-00004E000000}"/>
    <cellStyle name="40% - Accent6 2 4 2 10" xfId="48482" xr:uid="{E9E47B4B-8BE8-464F-8F9D-A8F184239EF4}"/>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2 4" xfId="59601" xr:uid="{F1816ADB-6996-41B5-A547-7EA0A2B57DF6}"/>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2 7" xfId="53618" xr:uid="{77B979AA-79E9-48E1-9320-0AA4B74B5D7B}"/>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3 4" xfId="56631" xr:uid="{E6267659-DB67-4B3B-8EC2-2F667F257B7A}"/>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2 8" xfId="50648" xr:uid="{1C776EBC-C397-4409-9BFB-3F01289EF44F}"/>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2 4" xfId="58157" xr:uid="{2914921F-CA40-495C-B6F2-EA5802DD35B9}"/>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3 7" xfId="52174" xr:uid="{552CAF61-66FC-4B36-BEB0-4D7D17C69D3E}"/>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4 4" xfId="55187" xr:uid="{4B368252-F74A-4C48-92BC-781FC02B1903}"/>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2 9" xfId="49204" xr:uid="{00758467-DDF3-462A-93E0-79BCEAEE4DFC}"/>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2 4" xfId="58879" xr:uid="{E25AAE87-B01E-4686-B594-4D7F74FD1AAF}"/>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2 7" xfId="52896" xr:uid="{F5F721AB-6216-4277-A2C7-12B92BE8C6DE}"/>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3 4" xfId="55909" xr:uid="{4955D002-2BCD-4A1C-926A-B7355D821D0D}"/>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3 8" xfId="49926" xr:uid="{44DC81EA-699B-4CC0-82EF-5971C62791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2 4" xfId="57435" xr:uid="{63A27658-5DA3-44B1-91AF-F82C925DF752}"/>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4 7" xfId="51452" xr:uid="{42456F6C-226E-490F-83CA-89941C827737}"/>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5 4" xfId="54465" xr:uid="{EF9706DD-FB39-4296-B0F0-B07D27AFEDEF}"/>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2 4" xfId="59253" xr:uid="{7BA8FDFC-93A7-457A-85FC-F36204D9E352}"/>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2 7" xfId="53270" xr:uid="{0BED363D-641C-470C-BCFF-CF68DD57A9F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3 4" xfId="56283" xr:uid="{26DF7258-31BB-4B8C-B231-459A23250E86}"/>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2 8" xfId="50300" xr:uid="{806C6D7F-E607-4D2F-B05D-34405903F89F}"/>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2 4" xfId="57809" xr:uid="{83B2C274-AFCD-44FA-AFF2-A5DC4723D54A}"/>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3 7" xfId="51826" xr:uid="{4D3707E8-0C07-4C40-B2E4-023B02A14A95}"/>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4 4" xfId="54839" xr:uid="{B4301EF4-FC69-4709-A670-59F7F5A6087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3 9" xfId="48856" xr:uid="{353E1900-3812-4A8C-91DD-0552E73BD70E}"/>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2 4" xfId="58531" xr:uid="{AE73D1E6-75B6-4C41-9E54-A13244E49A3E}"/>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2 7" xfId="52548" xr:uid="{6BF59A96-2994-41BD-B7CA-2059CC886D96}"/>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3 4" xfId="55561" xr:uid="{0A7E6428-9174-405E-A38A-8091569DD20C}"/>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4 8" xfId="49578" xr:uid="{FE8367A1-9B32-4874-8E2D-FA453883A515}"/>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2 4" xfId="57087" xr:uid="{955F26B5-8E96-4A97-8D76-27AEF6CCFDF8}"/>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5 7" xfId="51104" xr:uid="{1B0F5E8E-10E0-4188-8496-D16F7C21AFA3}"/>
    <cellStyle name="40% - Accent6 2 4 6" xfId="12280" xr:uid="{5C5A447F-C597-4C4D-B640-5925E4C26DA7}"/>
    <cellStyle name="40% - Accent6 2 4 6 2" xfId="30207" xr:uid="{CA3CC35A-B5A8-4B6C-9A6F-49ABF59ECAD0}"/>
    <cellStyle name="40% - Accent6 2 4 6 3" xfId="42152" xr:uid="{100BDF29-C145-4028-8D30-230A788C7276}"/>
    <cellStyle name="40% - Accent6 2 4 6 4" xfId="54117" xr:uid="{914D2E3D-9BB6-4F54-B7CE-011BCB7A2F3E}"/>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10" xfId="48250" xr:uid="{04884BB9-DD3D-43FA-BDBF-1300EB46D3DE}"/>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2 4" xfId="59369" xr:uid="{F4DCACED-D3D0-4FC5-9FB8-4D6CA70405BF}"/>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2 7" xfId="53386" xr:uid="{90543374-2082-4C72-ADCF-13113D9D7DB4}"/>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3 4" xfId="56399" xr:uid="{59138E9C-A328-4F65-A8D4-369B42A450C9}"/>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2 8" xfId="50416" xr:uid="{8BC06035-A9AE-4C6B-81D3-7EF9574DA452}"/>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2 4" xfId="57925" xr:uid="{EECF74B3-92D2-4517-B843-185020C17628}"/>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3 7" xfId="51942" xr:uid="{3B94F277-B8B7-4AD1-A8F1-67ED043F91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4 4" xfId="54955" xr:uid="{E3FCF7CC-B98B-475E-BD34-4D3243E966A0}"/>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2 9" xfId="48972" xr:uid="{0605CEB2-F00A-47D7-A7E9-F86DE4320099}"/>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2 4" xfId="58647" xr:uid="{E9672C4C-D7EE-4C49-BC2B-3B1487A8FFC6}"/>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2 7" xfId="52664" xr:uid="{D6867FB1-CA5D-4A83-9519-4DB83C72B925}"/>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3 4" xfId="55677" xr:uid="{6E81428D-2864-41DF-9EDD-8E509B4CFF4B}"/>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3 8" xfId="49694" xr:uid="{0BD0F5E1-9F2C-4FD3-B7FD-62F5C0FBBAF7}"/>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2 4" xfId="57203" xr:uid="{6A8F0177-E990-4F1C-9B85-5A5D787BAA1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4 7" xfId="51220" xr:uid="{5687CD29-269D-4983-ADB0-87759DBFDCDA}"/>
    <cellStyle name="40% - Accent6 2 5 5" xfId="12396" xr:uid="{F6EA9C0E-0F43-4D23-AD9D-1F4CC63D6621}"/>
    <cellStyle name="40% - Accent6 2 5 5 2" xfId="30323" xr:uid="{848A32ED-9BEF-4BC1-8B8D-37609BFA97BD}"/>
    <cellStyle name="40% - Accent6 2 5 5 3" xfId="42268" xr:uid="{A455A346-A637-4166-B78D-7BAFDF2BA667}"/>
    <cellStyle name="40% - Accent6 2 5 5 4" xfId="54233" xr:uid="{CB015F99-3316-47D7-B01D-514394EA71AF}"/>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2 4" xfId="59021" xr:uid="{2A6162D9-908C-4ABE-8112-C7F8268786F3}"/>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2 7" xfId="53038" xr:uid="{C67A9C04-7F39-425F-B0F5-8851B59FEA8E}"/>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3 4" xfId="56051" xr:uid="{6DACA94E-E790-4077-8037-26BF5D4F1161}"/>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2 8" xfId="50068" xr:uid="{26516B0D-6C5C-4281-898B-D0E0791114A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2 4" xfId="57577" xr:uid="{ECF73812-4FD0-4B0E-9633-23FF8FB486E6}"/>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3 7" xfId="51594" xr:uid="{DC3868B3-DFD0-4387-B0DE-0F4244C3D9D4}"/>
    <cellStyle name="40% - Accent6 2 6 4" xfId="12770" xr:uid="{E30FA656-4618-4BCC-85BD-6E6801A5D26E}"/>
    <cellStyle name="40% - Accent6 2 6 4 2" xfId="30697" xr:uid="{238E06F6-E59A-45D4-AC45-B1C2346C799C}"/>
    <cellStyle name="40% - Accent6 2 6 4 3" xfId="42642" xr:uid="{712E97AB-A8CA-413E-B248-9B9724250E81}"/>
    <cellStyle name="40% - Accent6 2 6 4 4" xfId="54607" xr:uid="{F4E4B644-EC7A-43E2-9F41-CC5AB121B8EF}"/>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6 9" xfId="48624" xr:uid="{95BA911C-1666-4655-A5EF-EB72582D9FD6}"/>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2 4" xfId="58299" xr:uid="{48ECD006-E23F-4F13-BA8A-080528D3D21B}"/>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2 7" xfId="52316" xr:uid="{5029359D-FDCB-4253-845D-78B4F632F23B}"/>
    <cellStyle name="40% - Accent6 2 7 3" xfId="13492" xr:uid="{DB984797-9FAF-4515-B33E-534837598171}"/>
    <cellStyle name="40% - Accent6 2 7 3 2" xfId="31419" xr:uid="{BFFB2BDF-2EE6-438B-A8FC-62A05513DFD2}"/>
    <cellStyle name="40% - Accent6 2 7 3 3" xfId="43364" xr:uid="{EB555688-228F-4F6B-A242-C6601DFC8ADF}"/>
    <cellStyle name="40% - Accent6 2 7 3 4" xfId="55329" xr:uid="{49EBF4B5-A7FA-4F70-94F4-4AEF579B7E46}"/>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7 8" xfId="49346" xr:uid="{76659281-2F78-4D2C-9BC5-8AB46375AFC5}"/>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2 4" xfId="56855" xr:uid="{ED81587C-627F-476D-B576-99076053080E}"/>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8 7" xfId="50872" xr:uid="{C80298C9-9247-49DD-A2E5-3D840EFA6020}"/>
    <cellStyle name="40% - Accent6 2 9" xfId="12048" xr:uid="{7B1FC80B-7043-4DB4-9EE5-7682CE84C6AF}"/>
    <cellStyle name="40% - Accent6 2 9 2" xfId="29975" xr:uid="{678C1509-0F78-455D-B1BD-E019525B754F}"/>
    <cellStyle name="40% - Accent6 2 9 3" xfId="41920" xr:uid="{896AF404-0FE1-4A99-A74D-41C1459473F9}"/>
    <cellStyle name="40% - Accent6 2 9 4" xfId="53885" xr:uid="{198AE3F5-3F20-4003-8D3C-930C13832614}"/>
    <cellStyle name="40% - Accent6 20" xfId="23952" xr:uid="{8099A891-216D-4F33-B010-A4DB316EB819}"/>
    <cellStyle name="40% - Accent6 21" xfId="35900" xr:uid="{7D1EE4F0-EEBA-41FE-B02E-635DC1D7C915}"/>
    <cellStyle name="40% - Accent6 22" xfId="47844" xr:uid="{B9D8E942-A043-4EF1-A5E6-E71781E4A774}"/>
    <cellStyle name="40% - Accent6 23" xfId="47865" xr:uid="{4C13CC0A-CB46-48C5-AF2B-9FDB7B9652C2}"/>
    <cellStyle name="40% - Accent6 24" xfId="59810" xr:uid="{A13ECE03-3549-4603-ACDC-F746F143B4FD}"/>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13" xfId="47929" xr:uid="{31C3B82B-2A47-4320-9637-CD972118725C}"/>
    <cellStyle name="40% - Accent6 3 2" xfId="228" xr:uid="{00000000-0005-0000-0000-000074000000}"/>
    <cellStyle name="40% - Accent6 3 2 10" xfId="36080" xr:uid="{79B4439D-F8F5-4008-AFB9-016B1C901D7A}"/>
    <cellStyle name="40% - Accent6 3 2 11" xfId="48045" xr:uid="{3CE39EFC-E14E-4D4D-B71C-F97596812FAD}"/>
    <cellStyle name="40% - Accent6 3 2 2" xfId="576" xr:uid="{00000000-0005-0000-0000-000074000000}"/>
    <cellStyle name="40% - Accent6 3 2 2 10" xfId="48393" xr:uid="{3DFBB1CF-8CEA-4B4E-9956-D216339C3669}"/>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2 4" xfId="59512" xr:uid="{49BF33B8-01BA-4671-B1CF-95A7C3F8D384}"/>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2 7" xfId="53529" xr:uid="{496F7A88-9560-4CA2-A96F-609202490612}"/>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3 4" xfId="56542" xr:uid="{C37F61CB-E0CC-4AE3-B8A3-C74F3E543F80}"/>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2 8" xfId="50559" xr:uid="{3FB8D126-4229-4272-AC8F-64AAB3E80B19}"/>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2 4" xfId="58068" xr:uid="{60AB8232-A6C3-4BC4-AF67-D167709F25F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3 7" xfId="52085" xr:uid="{C5EB4504-A578-4EA2-A7C3-268E1A6F734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4 4" xfId="55098" xr:uid="{EDF2D7BD-2124-48F9-8D44-12643C9663B2}"/>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2 9" xfId="49115" xr:uid="{689B7315-B4EC-49B8-B2E5-C9F44DA996D3}"/>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2 4" xfId="58790" xr:uid="{2358BA0B-A24F-4D04-95BC-2EFF360643AB}"/>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2 7" xfId="52807" xr:uid="{430EF395-A350-4B48-89F8-69FD1E5A46C8}"/>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3 4" xfId="55820" xr:uid="{DFA0F5D4-B596-4C08-A3B9-7A73DC4FEDBE}"/>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3 8" xfId="49837" xr:uid="{D9575432-014C-410D-8563-803FCA3D0330}"/>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2 4" xfId="57346" xr:uid="{098C401C-4C6C-48BD-9251-3D991082CE8E}"/>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4 7" xfId="51363" xr:uid="{832045C2-8BA6-4B31-B770-1CD930FEF756}"/>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5 4" xfId="54376" xr:uid="{F023DA84-809A-45B2-A11A-F1D5658C2D0B}"/>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2 4" xfId="59164" xr:uid="{D4CE8229-19BA-4E73-BABB-E4F7F4E36CC3}"/>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2 7" xfId="53181" xr:uid="{D59CC63D-3448-4FCC-9388-B3068C8EDB44}"/>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3 4" xfId="56194" xr:uid="{BFA18547-A734-4C83-BFDA-B3D522070F92}"/>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2 8" xfId="50211" xr:uid="{2BBCFB83-645D-4432-A8BF-CBA30D49E088}"/>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2 4" xfId="57720" xr:uid="{1CC9C653-D5D1-4C45-91A1-FED890DB9B49}"/>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3 7" xfId="51737" xr:uid="{4B9C0CF3-1066-451C-95D0-DAC86F290D01}"/>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4 4" xfId="54750" xr:uid="{25173960-E2DE-4FE3-8899-0B605B431511}"/>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3 9" xfId="48767" xr:uid="{4ECFE8AD-CD28-4266-823D-BD049AAB54D8}"/>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2 4" xfId="58442" xr:uid="{0E968ED0-8101-4D2E-9440-ED6DF242BB31}"/>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2 7" xfId="52459" xr:uid="{0BDCB277-7B26-408B-9D6C-508D091B26F7}"/>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3 4" xfId="55472" xr:uid="{CCA5E588-86FE-464D-9CC3-9C26D6677D54}"/>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4 8" xfId="49489" xr:uid="{DBFB4CF7-9945-4156-8729-6207744FC270}"/>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2 4" xfId="56998" xr:uid="{C9BBAEE8-01ED-472A-91F8-834B3A984D0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5 7" xfId="51015" xr:uid="{FC31FEAA-EB22-465D-91C9-88FA60E09549}"/>
    <cellStyle name="40% - Accent6 3 2 6" xfId="12191" xr:uid="{71510B66-323B-4A62-AE9D-D1BBEF90E7E9}"/>
    <cellStyle name="40% - Accent6 3 2 6 2" xfId="30118" xr:uid="{679804E2-7A1B-4E63-B59A-1D444B7FC100}"/>
    <cellStyle name="40% - Accent6 3 2 6 3" xfId="42063" xr:uid="{92558D8C-51A3-4C26-B9AA-1C6196A7DC0E}"/>
    <cellStyle name="40% - Accent6 3 2 6 4" xfId="54028" xr:uid="{FC6FF4B1-5E48-4E49-A17F-9AF675A6BB7A}"/>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11" xfId="48161" xr:uid="{ECB2C9BE-0882-4AAA-B644-10D606D70F5E}"/>
    <cellStyle name="40% - Accent6 3 3 2" xfId="692" xr:uid="{00000000-0005-0000-0000-000074000000}"/>
    <cellStyle name="40% - Accent6 3 3 2 10" xfId="48509" xr:uid="{B6C4C495-13FD-4FE2-AB5C-0A3C79774F14}"/>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2 4" xfId="59628" xr:uid="{41149976-9114-428F-9315-26542F9EF096}"/>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2 7" xfId="53645" xr:uid="{E8C45A42-29BD-446A-9176-0AE689011C29}"/>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3 4" xfId="56658" xr:uid="{0AA87830-2F61-4C17-948F-8E43122B2387}"/>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2 8" xfId="50675" xr:uid="{B84EA55F-96FE-4804-8AD5-6D4CC17A5972}"/>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2 4" xfId="58184" xr:uid="{2E817560-7FAE-4ACD-A047-EBD5F6ED8F51}"/>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3 7" xfId="52201" xr:uid="{F72F3772-BD13-43F1-91D7-A949F235D876}"/>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4 4" xfId="55214" xr:uid="{F4434B97-DE7D-4E40-8B93-C9543B19781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2 9" xfId="49231" xr:uid="{EC01890E-7F86-4546-BAB5-65236F8AA940}"/>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2 4" xfId="58906" xr:uid="{897B8548-623E-46E5-9E78-4E5C43445F43}"/>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2 7" xfId="52923" xr:uid="{1F78DDB4-80C5-46FF-AA23-64A8037D52B0}"/>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3 4" xfId="55936" xr:uid="{96D89F09-9594-488E-ACCF-43A483EF58C6}"/>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3 8" xfId="49953" xr:uid="{183618DB-C535-4C32-8F42-2334FAF85DFF}"/>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2 4" xfId="57462" xr:uid="{C6A83520-E410-4773-B4D4-9968AFA6AAC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4 7" xfId="51479" xr:uid="{E0506D0C-4DF1-45B6-8E41-CC221F08B690}"/>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5 4" xfId="54492" xr:uid="{DEDD7028-3E30-4B9A-88E9-2704943C691B}"/>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2 4" xfId="59280" xr:uid="{8C184F03-B185-4554-8BFC-6064B7E275FD}"/>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2 7" xfId="53297" xr:uid="{F8A738D6-5004-40B4-9928-D8C493630E27}"/>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3 4" xfId="56310" xr:uid="{4838824E-DDDC-4F22-9C6A-10FBA55A396A}"/>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2 8" xfId="50327" xr:uid="{ADBAAA81-D835-4EC3-A049-4C24E383B28F}"/>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2 4" xfId="57836" xr:uid="{EC89B977-B1AF-4581-8BD8-278C54BA79A7}"/>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3 7" xfId="51853" xr:uid="{5ADC822C-3326-441D-8DD5-E0AD810E5D9D}"/>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4 4" xfId="54866" xr:uid="{184B8BE4-3CF2-40BD-B08C-B1CDBA9F435C}"/>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3 9" xfId="48883" xr:uid="{AA93A375-ECCC-4D6D-AD38-9DD8BF270C1A}"/>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2 4" xfId="58558" xr:uid="{D2270357-8241-4884-863F-3EE503129707}"/>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2 7" xfId="52575" xr:uid="{D2512D09-0C9F-46C8-BF36-CD2B741847A8}"/>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3 4" xfId="55588" xr:uid="{C717C504-B945-4EA8-849C-556B4917D34C}"/>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4 8" xfId="49605" xr:uid="{19B7E534-79F7-44AB-8510-5A7B05533E4F}"/>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2 4" xfId="57114" xr:uid="{13E8C1E9-82DF-407A-8513-A73A18752CCC}"/>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5 7" xfId="51131" xr:uid="{F97714B0-EAFA-47D1-890F-B085175B6106}"/>
    <cellStyle name="40% - Accent6 3 3 6" xfId="12307" xr:uid="{06A35440-5427-47B0-B238-E364F82E7F7B}"/>
    <cellStyle name="40% - Accent6 3 3 6 2" xfId="30234" xr:uid="{02FF1679-0A37-4A17-AE8C-F1D3EF598C95}"/>
    <cellStyle name="40% - Accent6 3 3 6 3" xfId="42179" xr:uid="{7734E6AE-DF6F-4C74-BE9D-CB1B47F5136E}"/>
    <cellStyle name="40% - Accent6 3 3 6 4" xfId="54144" xr:uid="{E3078357-86FF-4130-9710-77EBEED39053}"/>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10" xfId="48277" xr:uid="{9058AE45-8C8C-49F9-BD9A-9A99F457BE31}"/>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2 4" xfId="59396" xr:uid="{3523EEF2-7333-41C1-9FB5-9D5204F7FEB7}"/>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2 7" xfId="53413" xr:uid="{DB94D0BC-33F0-4DB3-AD60-E0181AF0A2D3}"/>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3 4" xfId="56426" xr:uid="{63526AF2-DEF7-4554-A892-AB7496AE0ED8}"/>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2 8" xfId="50443" xr:uid="{7F2CB7B5-49A6-4DB1-A7DD-AE1B559000E2}"/>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2 4" xfId="57952" xr:uid="{78FFB9FB-A2A4-4AD2-AAF7-CA9D4295225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3 7" xfId="51969" xr:uid="{A77D865A-8063-4076-8609-CE88D040632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4 4" xfId="54982" xr:uid="{EAAD506C-C129-41C5-BFB1-0E567A03798A}"/>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2 9" xfId="48999" xr:uid="{F889B085-8269-43B4-BF5B-7CBE7535474C}"/>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2 4" xfId="58674" xr:uid="{F5FAB2F7-531A-40D5-A032-689015E4ADF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2 7" xfId="52691" xr:uid="{072F6BAD-798D-4E8F-9B04-86B967F9A2D1}"/>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3 4" xfId="55704" xr:uid="{2545CA58-F764-4516-A586-897FF1AE025F}"/>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3 8" xfId="49721" xr:uid="{EDC5D6A4-C5BF-42BD-9299-C105EFB07672}"/>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2 4" xfId="57230" xr:uid="{9AB28426-610F-4184-BDDD-8D85A586E8D6}"/>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4 7" xfId="51247" xr:uid="{3FD99911-2B54-4066-A991-2B36F40DA951}"/>
    <cellStyle name="40% - Accent6 3 4 5" xfId="12423" xr:uid="{280F1AE6-5DBC-4369-90AB-E3B4136699BF}"/>
    <cellStyle name="40% - Accent6 3 4 5 2" xfId="30350" xr:uid="{05085A38-684F-4A2E-8E7E-091CFFB317B6}"/>
    <cellStyle name="40% - Accent6 3 4 5 3" xfId="42295" xr:uid="{3B311591-C829-4269-AD03-DCE7D2354AB8}"/>
    <cellStyle name="40% - Accent6 3 4 5 4" xfId="54260" xr:uid="{B78884CC-3F11-4BD1-8D4E-9E933F1A3906}"/>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2 4" xfId="59048" xr:uid="{360C46D4-56E7-4F55-BA0C-9DB31F4BE52A}"/>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2 7" xfId="53065" xr:uid="{499578DF-B842-4002-97E0-B4D455745CBB}"/>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3 4" xfId="56078" xr:uid="{2053D34C-B896-43BE-B21D-70D0DE03291F}"/>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2 8" xfId="50095" xr:uid="{D82CFB42-61A1-4678-9EC3-933FB63F09B3}"/>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2 4" xfId="57604" xr:uid="{24F92DCF-C043-4CAA-BF85-54ECD943033A}"/>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3 7" xfId="51621" xr:uid="{3BD572F7-4884-4F21-AC01-0B13A437EAFE}"/>
    <cellStyle name="40% - Accent6 3 5 4" xfId="12797" xr:uid="{280026E7-ABF6-4269-9D95-78F8D5A113F5}"/>
    <cellStyle name="40% - Accent6 3 5 4 2" xfId="30724" xr:uid="{30800B00-83ED-4831-A6E3-688E940302F6}"/>
    <cellStyle name="40% - Accent6 3 5 4 3" xfId="42669" xr:uid="{8E97E22D-5314-4AC0-B000-F6094AFF7AC1}"/>
    <cellStyle name="40% - Accent6 3 5 4 4" xfId="54634" xr:uid="{8DC597B2-E22A-41E6-8B1B-57F9898A5559}"/>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5 9" xfId="48651" xr:uid="{91AB80C2-F4C9-49D4-A49E-CE9BABE74DAE}"/>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2 4" xfId="58326" xr:uid="{D44E4527-0B31-4C9E-88EF-52908C60C8A8}"/>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2 7" xfId="52343" xr:uid="{2994154D-D594-4AA7-BBBD-276113C2210D}"/>
    <cellStyle name="40% - Accent6 3 6 3" xfId="13519" xr:uid="{C770FC34-7B7E-45B8-A6B0-A834B9625EFB}"/>
    <cellStyle name="40% - Accent6 3 6 3 2" xfId="31446" xr:uid="{3B064121-98DC-46E0-981E-9473288A9D3F}"/>
    <cellStyle name="40% - Accent6 3 6 3 3" xfId="43391" xr:uid="{B8D29A44-30B1-4DFA-B979-08F2DEA66072}"/>
    <cellStyle name="40% - Accent6 3 6 3 4" xfId="55356" xr:uid="{D92CF9DE-1DD3-475B-9F08-AEADAB81E7AE}"/>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6 8" xfId="49373" xr:uid="{0F9A21B9-6783-4A2B-8F39-E33D9A639C53}"/>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2 4" xfId="56882" xr:uid="{BF4CB11C-1590-4383-BD18-F9291B1FA47A}"/>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7 7" xfId="50899" xr:uid="{28BB06E8-3035-41E7-BA8C-AD5528D7EF4B}"/>
    <cellStyle name="40% - Accent6 3 8" xfId="12075" xr:uid="{3CD01724-28C9-401D-AF5D-22129D8FC3C5}"/>
    <cellStyle name="40% - Accent6 3 8 2" xfId="30002" xr:uid="{64A7E247-DCF9-48DE-ACEA-60B98C75D083}"/>
    <cellStyle name="40% - Accent6 3 8 3" xfId="41947" xr:uid="{8FA2D34B-F198-47A2-B817-FACD178AFC65}"/>
    <cellStyle name="40% - Accent6 3 8 4" xfId="53912" xr:uid="{78C0CD6D-FD23-4ECB-A9CA-8C2650F2DCF4}"/>
    <cellStyle name="40% - Accent6 3 9" xfId="18034" xr:uid="{5499F5D6-AD85-4591-A2D3-77907F067177}"/>
    <cellStyle name="40% - Accent6 4" xfId="170" xr:uid="{00000000-0005-0000-0000-0000C4000000}"/>
    <cellStyle name="40% - Accent6 4 10" xfId="36022" xr:uid="{96854127-DEDC-44F5-AB5D-FC37441B8B30}"/>
    <cellStyle name="40% - Accent6 4 11" xfId="47987" xr:uid="{AD07CE4D-7810-49C2-B036-6C32C5A6D978}"/>
    <cellStyle name="40% - Accent6 4 2" xfId="518" xr:uid="{00000000-0005-0000-0000-0000C4000000}"/>
    <cellStyle name="40% - Accent6 4 2 10" xfId="48335" xr:uid="{A651B2FC-4D13-44AD-853F-4FE6EE7753CF}"/>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2 4" xfId="59454" xr:uid="{3E7F0E20-D392-45A3-8F92-71406FB753FE}"/>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2 7" xfId="53471" xr:uid="{461AF350-18FE-4C37-A080-F7B81E12A173}"/>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3 4" xfId="56484" xr:uid="{173F2304-D753-4026-9330-4AA744FD8D78}"/>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2 8" xfId="50501" xr:uid="{5C917000-34A7-4898-BF23-ACF6915DE4A4}"/>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2 4" xfId="58010" xr:uid="{A5A19D4E-94DB-4420-A6F0-B2F992CFAE65}"/>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3 7" xfId="52027" xr:uid="{E0AF883B-D0AF-45C8-B5BC-EFA8EF25048A}"/>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4 4" xfId="55040" xr:uid="{CABE7241-A118-4A5B-887A-43B588DEA2EF}"/>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2 9" xfId="49057" xr:uid="{E3297D6D-B029-4909-9E7A-5CDDB187DB3C}"/>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2 4" xfId="58732" xr:uid="{53B86FC6-0EC5-4EB4-B0EA-494F23F2BA0B}"/>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2 7" xfId="52749" xr:uid="{05640C06-8759-4E94-B168-264A229FDC71}"/>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3 4" xfId="55762" xr:uid="{BEABFA58-0AC6-4555-A4DB-37B0F5350D09}"/>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3 8" xfId="49779" xr:uid="{A6687F24-881B-4BFA-B055-EDF63CB90EDE}"/>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2 4" xfId="57288" xr:uid="{737BEE9D-3B02-40D7-B831-4810D0A432FA}"/>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4 7" xfId="51305" xr:uid="{2AB5FA33-E8D4-4E2F-A239-D65E53A90EA3}"/>
    <cellStyle name="40% - Accent6 4 2 5" xfId="12481" xr:uid="{E8B47ED5-35F2-4B75-82F5-EC25A03F27CF}"/>
    <cellStyle name="40% - Accent6 4 2 5 2" xfId="30408" xr:uid="{66D4B0F4-A84D-4451-8BFF-619790C7CDCC}"/>
    <cellStyle name="40% - Accent6 4 2 5 3" xfId="42353" xr:uid="{CE40F9B5-BE58-488B-B2EA-2B54ABEF7586}"/>
    <cellStyle name="40% - Accent6 4 2 5 4" xfId="54318" xr:uid="{CF7E26AF-7D55-443C-A9A8-97931C91A3FE}"/>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2 4" xfId="59106" xr:uid="{76F056B8-AD24-42FC-9DCC-D8998B094F02}"/>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2 7" xfId="53123" xr:uid="{380265C7-8B7F-445F-A704-5B6A6A06A23B}"/>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3 4" xfId="56136" xr:uid="{33E8A5BF-3065-4344-8CFF-FD35402E98AC}"/>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2 8" xfId="50153" xr:uid="{18F02BCB-3802-4C85-AD28-FDC5117209DC}"/>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2 4" xfId="57662" xr:uid="{89BFADDC-B2D0-4275-B5BE-A0D03AEC5416}"/>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3 7" xfId="51679" xr:uid="{11E95897-F12B-4452-9EF1-73B4B84EEC6C}"/>
    <cellStyle name="40% - Accent6 4 3 4" xfId="12855" xr:uid="{054A1546-2F54-4B4E-8D3C-053FD54F9288}"/>
    <cellStyle name="40% - Accent6 4 3 4 2" xfId="30782" xr:uid="{75C70A71-3FC0-49AF-92C5-5C6691261B97}"/>
    <cellStyle name="40% - Accent6 4 3 4 3" xfId="42727" xr:uid="{990F1EC7-6C06-4D75-B7AE-E7BE5A41D2A3}"/>
    <cellStyle name="40% - Accent6 4 3 4 4" xfId="54692" xr:uid="{2FE43B13-8F92-4038-A721-99BF1D2E0F77}"/>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3 9" xfId="48709" xr:uid="{CFA6BB1A-B3B1-4A60-A1D7-BD17B0D3C5A9}"/>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2 4" xfId="58384" xr:uid="{11A1369B-F193-416F-9A66-D9FF433B594D}"/>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2 7" xfId="52401" xr:uid="{15619343-7C08-4975-8DA1-23D0959634AD}"/>
    <cellStyle name="40% - Accent6 4 4 3" xfId="13577" xr:uid="{B924A4F6-18C8-4103-9A41-733C30CCAC65}"/>
    <cellStyle name="40% - Accent6 4 4 3 2" xfId="31504" xr:uid="{9F2EA949-4EE2-4DA2-86E6-E09EB1916B52}"/>
    <cellStyle name="40% - Accent6 4 4 3 3" xfId="43449" xr:uid="{1317F3E3-CC5F-4F27-B3B6-A805465A46CE}"/>
    <cellStyle name="40% - Accent6 4 4 3 4" xfId="55414" xr:uid="{0C4B76DE-68D4-4239-96F9-829766D022AF}"/>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4 8" xfId="49431" xr:uid="{FF84BB40-E37E-48AB-B952-7A75B3042A3C}"/>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2 4" xfId="56940" xr:uid="{2E64D0F6-9872-4B92-AC05-F8D4D2870EC1}"/>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5 7" xfId="50957" xr:uid="{CCFA645C-8385-4F08-9AC0-BCAA2A7A18D1}"/>
    <cellStyle name="40% - Accent6 4 6" xfId="12133" xr:uid="{FE16C4E2-B17F-46CB-A6D0-0368CB7B6F22}"/>
    <cellStyle name="40% - Accent6 4 6 2" xfId="30060" xr:uid="{851C7F2E-FF50-45E2-834D-334EF162998F}"/>
    <cellStyle name="40% - Accent6 4 6 3" xfId="42005" xr:uid="{98292E60-200D-4E89-8C2B-601D0BA298E1}"/>
    <cellStyle name="40% - Accent6 4 6 4" xfId="53970" xr:uid="{0B8B3D77-DDD7-4E87-8D7E-23817A037D17}"/>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11" xfId="48103" xr:uid="{0FE20829-FC2E-49DC-A6C4-EFB3D5EA536D}"/>
    <cellStyle name="40% - Accent6 5 2" xfId="634" xr:uid="{00000000-0005-0000-0000-000038010000}"/>
    <cellStyle name="40% - Accent6 5 2 10" xfId="48451" xr:uid="{5E251304-5112-4B8D-AA2C-A220EF864F87}"/>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2 4" xfId="59570" xr:uid="{2599DFCC-044C-4E5E-8A9C-25320246D5C0}"/>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2 7" xfId="53587" xr:uid="{3BA01D2A-ACB6-4CB0-92E1-B05B3F674985}"/>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3 4" xfId="56600" xr:uid="{3BF227C1-66D6-43C4-84C1-0A3946EDC4AD}"/>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2 8" xfId="50617" xr:uid="{4C04F2DE-A31A-438E-B617-573C2A853D4D}"/>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2 4" xfId="58126" xr:uid="{DB2103A2-75DB-416E-88D1-57480D60F5C2}"/>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3 7" xfId="52143" xr:uid="{560A9D63-3410-42DE-968B-2493C0D92BFF}"/>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4 4" xfId="55156" xr:uid="{1EAD7B58-50F1-40A3-824B-E52478D0396E}"/>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2 9" xfId="49173" xr:uid="{A493ECC7-CC95-43ED-AB58-21C620C1BD83}"/>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2 4" xfId="58848" xr:uid="{3B7D1866-A1E4-479C-8C53-56335F7CA5CE}"/>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2 7" xfId="52865" xr:uid="{9C523C29-8450-4FEA-B053-C1EF38D2810D}"/>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3 4" xfId="55878" xr:uid="{7F8F577B-567A-4743-8D8E-95FC073946EF}"/>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3 8" xfId="49895" xr:uid="{7F2B2B19-6150-4136-B635-039F3D11007D}"/>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2 4" xfId="57404" xr:uid="{BE26CC80-778D-40D9-805C-8407C9B63E1B}"/>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4 7" xfId="51421" xr:uid="{7E117FCE-6FEF-4333-AAF8-0027D42F10E1}"/>
    <cellStyle name="40% - Accent6 5 2 5" xfId="12597" xr:uid="{6CCD4656-A79F-4FFC-9773-042D2BDEB77C}"/>
    <cellStyle name="40% - Accent6 5 2 5 2" xfId="30524" xr:uid="{B731A27E-43E8-401E-848B-A84DB201F824}"/>
    <cellStyle name="40% - Accent6 5 2 5 3" xfId="42469" xr:uid="{3F871068-00EA-4131-A702-B64EAAA5A832}"/>
    <cellStyle name="40% - Accent6 5 2 5 4" xfId="54434" xr:uid="{7CA457BD-6006-40B3-ADF8-9E8273A2E81F}"/>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2 4" xfId="59222" xr:uid="{B72F0AA9-F8D1-4050-8338-9D43A503DAC8}"/>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2 7" xfId="53239" xr:uid="{07D78AE1-6195-4FE9-A19F-B463C7538110}"/>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3 4" xfId="56252" xr:uid="{32792459-91E3-4A23-A47A-E07B8C378CEB}"/>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2 8" xfId="50269" xr:uid="{E21FF4DE-8B93-4065-B1DD-D69B29F56183}"/>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2 4" xfId="57778" xr:uid="{B26268F2-28FB-42B0-875E-1D78BEE91E6D}"/>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3 7" xfId="51795" xr:uid="{CA3842B4-C05C-4522-AC40-A272A51D57F9}"/>
    <cellStyle name="40% - Accent6 5 3 4" xfId="12971" xr:uid="{BB8366BA-D558-479A-B09E-9646ABE44C8D}"/>
    <cellStyle name="40% - Accent6 5 3 4 2" xfId="30898" xr:uid="{08DDA8AA-3162-4689-984E-2E01727CCB01}"/>
    <cellStyle name="40% - Accent6 5 3 4 3" xfId="42843" xr:uid="{84BF4984-D6C1-4C03-AB67-1C9818E05BF9}"/>
    <cellStyle name="40% - Accent6 5 3 4 4" xfId="54808" xr:uid="{10B3FA2B-DA5A-43F6-899C-565F50D75C63}"/>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3 9" xfId="48825" xr:uid="{A708ADC7-A936-4B73-B526-D77AE9A9863F}"/>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2 4" xfId="58500" xr:uid="{B30A404E-77D3-458B-89A8-3F9F2676B0DB}"/>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2 7" xfId="52517" xr:uid="{2E92CADD-319C-4698-87A6-B68E7218C1AD}"/>
    <cellStyle name="40% - Accent6 5 4 3" xfId="13693" xr:uid="{270E7B8C-92BC-4CA9-A269-AADBCE0484C2}"/>
    <cellStyle name="40% - Accent6 5 4 3 2" xfId="31620" xr:uid="{FE575267-34DF-4F24-9AC2-92F1409C72E0}"/>
    <cellStyle name="40% - Accent6 5 4 3 3" xfId="43565" xr:uid="{F0A00A08-C176-4799-A0F5-DD90C471B68F}"/>
    <cellStyle name="40% - Accent6 5 4 3 4" xfId="55530" xr:uid="{2CBC721F-F1EB-497E-B359-6422F2CAC45B}"/>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4 8" xfId="49547" xr:uid="{19917F5B-0091-4F21-A234-8D421048ABC0}"/>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2 4" xfId="57056" xr:uid="{E29F914A-1816-4499-9B00-4415A43F0E9A}"/>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5 7" xfId="51073" xr:uid="{31E2B374-491A-471B-85DF-BC7A7CF0FDD0}"/>
    <cellStyle name="40% - Accent6 5 6" xfId="12249" xr:uid="{98C1FDAE-65E9-4DAD-B419-F7E78275AEB2}"/>
    <cellStyle name="40% - Accent6 5 6 2" xfId="30176" xr:uid="{B70D1AD6-44EC-425D-81DE-2ECFA3AE68FC}"/>
    <cellStyle name="40% - Accent6 5 6 3" xfId="42121" xr:uid="{7B283F19-8CEF-4A98-BF24-AEFA8413DAEE}"/>
    <cellStyle name="40% - Accent6 5 6 4" xfId="54086" xr:uid="{9C825874-1B84-4A5B-B374-22199B4C1146}"/>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10" xfId="48219" xr:uid="{4D919A34-CCD2-4D9A-A22F-B8AE9D1CEFE2}"/>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2 4" xfId="59338" xr:uid="{F5734D15-396A-46F6-A766-B7881A0949BC}"/>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2 7" xfId="53355" xr:uid="{E32191D2-3DE8-4349-80D9-8D02529538D8}"/>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3 4" xfId="56368" xr:uid="{1B00DBF7-DA58-4246-8FC6-72CA99E4530B}"/>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2 8" xfId="50385" xr:uid="{0713EE57-7463-4ED4-98D8-F439FFE3E38D}"/>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2 4" xfId="57894" xr:uid="{1EF59718-60C0-4D19-A64E-1192C8428B2C}"/>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3 7" xfId="51911" xr:uid="{C289D5CA-1385-4CAC-8941-D219B3004719}"/>
    <cellStyle name="40% - Accent6 6 2 4" xfId="13087" xr:uid="{862B2B5A-E676-476F-A263-96B3379FB5B6}"/>
    <cellStyle name="40% - Accent6 6 2 4 2" xfId="31014" xr:uid="{D31949CF-9A8A-4080-802B-7F0497AEA5A0}"/>
    <cellStyle name="40% - Accent6 6 2 4 3" xfId="42959" xr:uid="{88FB0D64-C911-45B4-A021-267BC118ED21}"/>
    <cellStyle name="40% - Accent6 6 2 4 4" xfId="54924" xr:uid="{C095EFDC-C0F9-4497-A442-A0D41EB657DB}"/>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2 9" xfId="48941" xr:uid="{CE7DF213-486F-4165-BBBE-26147EB3A88A}"/>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2 4" xfId="58616" xr:uid="{FD8CAB69-52F7-4BF6-AF33-3EA6E3979920}"/>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2 7" xfId="52633" xr:uid="{1F76EB4A-3348-44EE-8C41-A8C3328553DF}"/>
    <cellStyle name="40% - Accent6 6 3 3" xfId="13809" xr:uid="{440D3FB6-E360-4EE2-ABC6-3A2185E8A665}"/>
    <cellStyle name="40% - Accent6 6 3 3 2" xfId="31736" xr:uid="{CB92BAE4-741C-4E25-AF80-A9ED488BAF18}"/>
    <cellStyle name="40% - Accent6 6 3 3 3" xfId="43681" xr:uid="{743123AA-475F-480E-8522-684FDB69C463}"/>
    <cellStyle name="40% - Accent6 6 3 3 4" xfId="55646" xr:uid="{180E6DE8-6190-4D72-BB6B-37E459AC164C}"/>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3 8" xfId="49663" xr:uid="{75EAE8E1-D085-4229-AEA7-4BB2A3ECA584}"/>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2 4" xfId="57172" xr:uid="{FF53A3B4-2FC0-4E7F-BDF6-1CA8BD6F6683}"/>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4 7" xfId="51189" xr:uid="{336C2BB9-2CEF-4B58-B207-8D8A3DB8ECC9}"/>
    <cellStyle name="40% - Accent6 6 5" xfId="12365" xr:uid="{E28EAEEE-7932-493B-8295-3419FD16AF36}"/>
    <cellStyle name="40% - Accent6 6 5 2" xfId="30292" xr:uid="{54769807-CA53-4F77-AD6B-529B2FA69BFE}"/>
    <cellStyle name="40% - Accent6 6 5 3" xfId="42237" xr:uid="{EB183F4A-92CC-45A3-B76D-05E7BF30E196}"/>
    <cellStyle name="40% - Accent6 6 5 4" xfId="54202" xr:uid="{E68ED564-4B59-4626-A553-4DE75330212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10" xfId="48569" xr:uid="{E366599F-0826-4515-B7A8-586646AB0C0C}"/>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2 4" xfId="59688" xr:uid="{0509638A-3A92-491C-BCE2-3F94B3C57F26}"/>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2 7" xfId="53705" xr:uid="{006AEB83-FC78-4283-B3AA-2F22D4843A97}"/>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3 4" xfId="56718" xr:uid="{E5B78830-630F-4C44-86CD-AE1884B9ABD4}"/>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2 8" xfId="50735" xr:uid="{F3FA1C80-4DFE-4470-BC76-3F3DE304A092}"/>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2 4" xfId="58244" xr:uid="{62B500E1-B7E3-4FE0-ADB9-ED9D46D4E054}"/>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3 7" xfId="52261" xr:uid="{5259597D-6659-48DB-BA5E-C1B596C27E07}"/>
    <cellStyle name="40% - Accent6 7 2 4" xfId="13437" xr:uid="{AC8516BE-CAA6-4819-8D6E-26234CB538CB}"/>
    <cellStyle name="40% - Accent6 7 2 4 2" xfId="31364" xr:uid="{0F9B4A29-6421-4130-90F8-43E2EDB8FBE9}"/>
    <cellStyle name="40% - Accent6 7 2 4 3" xfId="43309" xr:uid="{71CA9111-040D-47E3-B838-C6DA0A7293A0}"/>
    <cellStyle name="40% - Accent6 7 2 4 4" xfId="55274" xr:uid="{70FED050-5089-4579-B106-40516058F73E}"/>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2 9" xfId="49291" xr:uid="{E525AD90-42D5-4AD3-8D23-513225784D7E}"/>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2 4" xfId="58966" xr:uid="{62D790CB-4D05-46C3-9DD7-D4FDE4B67E0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2 7" xfId="52983" xr:uid="{2A41033E-28B6-415C-BBCA-876FA2FB6C74}"/>
    <cellStyle name="40% - Accent6 7 3 3" xfId="14159" xr:uid="{C51702E0-4BE2-46BF-9D71-D08A261AB063}"/>
    <cellStyle name="40% - Accent6 7 3 3 2" xfId="32086" xr:uid="{488D0AA2-8787-4DD3-95E8-CF1C31236C32}"/>
    <cellStyle name="40% - Accent6 7 3 3 3" xfId="44031" xr:uid="{A79A75BF-BD2A-42FF-9240-0E88FDEFB956}"/>
    <cellStyle name="40% - Accent6 7 3 3 4" xfId="55996" xr:uid="{20503737-E1A1-4EC2-8FA7-F330954999D7}"/>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3 8" xfId="50013" xr:uid="{D3A02140-F00A-443C-81A6-93D58341E70E}"/>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2 4" xfId="57522" xr:uid="{F76A2423-2740-4506-8302-D5BC4B2722C3}"/>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4 7" xfId="51539" xr:uid="{F477124D-CCC6-4E3E-A8C1-46C867C6CD23}"/>
    <cellStyle name="40% - Accent6 7 5" xfId="12715" xr:uid="{1B205157-6B61-4BC1-B3BE-172A55AEE4AB}"/>
    <cellStyle name="40% - Accent6 7 5 2" xfId="30642" xr:uid="{AD330B64-F28D-4775-BB17-1A4EED59F638}"/>
    <cellStyle name="40% - Accent6 7 5 3" xfId="42587" xr:uid="{5453FAF7-A890-431D-87C6-A2F8F4B32FEE}"/>
    <cellStyle name="40% - Accent6 7 5 4" xfId="54552" xr:uid="{D893D700-AE56-406E-A7DC-D311B9E6AB13}"/>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2 4" xfId="58990" xr:uid="{CC056216-643A-452C-9A1A-B7BB5E758A2A}"/>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2 7" xfId="53007" xr:uid="{101B73AB-A71B-4BD7-A38E-4302CBA2A307}"/>
    <cellStyle name="40% - Accent6 8 2 3" xfId="14183" xr:uid="{717B87AC-4A9C-4EFD-B6AF-37E6BFFA08D5}"/>
    <cellStyle name="40% - Accent6 8 2 3 2" xfId="32110" xr:uid="{2272CB8E-8B6A-4845-BEB8-24D07FC55CF2}"/>
    <cellStyle name="40% - Accent6 8 2 3 3" xfId="44055" xr:uid="{9393A597-E5FA-4733-AF02-52DA06C87CA1}"/>
    <cellStyle name="40% - Accent6 8 2 3 4" xfId="56020" xr:uid="{5C12BBE4-FC0B-45D2-8450-51E19CAF46A0}"/>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2 8" xfId="50037" xr:uid="{60D9519A-253E-45C6-BBC4-B44171D85351}"/>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2 4" xfId="57546" xr:uid="{FFE60CA1-CE13-45BA-9769-46DB45A4DBFE}"/>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3 7" xfId="51563" xr:uid="{6C9A053F-8CFB-4C38-A209-29B17A9B71F2}"/>
    <cellStyle name="40% - Accent6 8 4" xfId="12739" xr:uid="{DC7A2B8C-B273-424E-B856-422EE2BFB202}"/>
    <cellStyle name="40% - Accent6 8 4 2" xfId="30666" xr:uid="{C50E0FF8-B170-484B-AD2C-814379EFE05D}"/>
    <cellStyle name="40% - Accent6 8 4 3" xfId="42611" xr:uid="{9A9B3A67-D89B-4128-B589-AC4D72501175}"/>
    <cellStyle name="40% - Accent6 8 4 4" xfId="54576" xr:uid="{F439CD97-CA12-418D-B183-8AB2AA8216AC}"/>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8 9" xfId="48593" xr:uid="{F62BD760-A4DE-4DC4-862B-9C120D50CD1C}"/>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2 4" xfId="58268" xr:uid="{E8795D45-D5EE-4AAB-B4BE-E2D36876569B}"/>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2 7" xfId="52285" xr:uid="{3F14585B-A99F-4EA3-BB42-B10997D0FF6F}"/>
    <cellStyle name="40% - Accent6 9 3" xfId="13461" xr:uid="{3958663B-312B-4EF8-A437-E7BEB3A6258B}"/>
    <cellStyle name="40% - Accent6 9 3 2" xfId="31388" xr:uid="{C60344A6-4C79-4761-B1E1-ADADF83B4036}"/>
    <cellStyle name="40% - Accent6 9 3 3" xfId="43333" xr:uid="{512DF149-6AA5-44E9-BA10-58B71E050CC9}"/>
    <cellStyle name="40% - Accent6 9 3 4" xfId="55298" xr:uid="{9EBEB4D5-9E9A-4043-99F7-1817FF10B91E}"/>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40% - Accent6 9 8" xfId="49315" xr:uid="{E9546757-925C-4B51-BAFE-74E3C3421C00}"/>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2 4" xfId="59698" xr:uid="{CCFE2AEC-6095-4AE6-AC7E-F63F8F3EBAD4}"/>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2 7" xfId="53715" xr:uid="{5F4CA54A-B9D1-482C-A485-9EDA5C5C3C98}"/>
    <cellStyle name="60% - Accent1 10 3" xfId="14891" xr:uid="{0220F114-5225-487C-ACA5-E5480AE83865}"/>
    <cellStyle name="60% - Accent1 10 3 2" xfId="32818" xr:uid="{E1AEC139-2BA3-4D3E-A870-792E4F87A1C6}"/>
    <cellStyle name="60% - Accent1 10 3 3" xfId="44763" xr:uid="{4F55AF1E-E694-418B-AE9E-8C45A282B44D}"/>
    <cellStyle name="60% - Accent1 10 3 4" xfId="56728" xr:uid="{02DB45C9-A02B-4FAE-8200-1E1B73AF96AB}"/>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0 8" xfId="50745" xr:uid="{6F5B330F-2183-44FC-B847-260C37DF23EB}"/>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2 4" xfId="59731" xr:uid="{D1865267-5EAF-4D8D-BE3E-A58DA9B7E7AE}"/>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2 7" xfId="53748" xr:uid="{D8912E90-8108-4A67-89BB-0EDEFA12545A}"/>
    <cellStyle name="60% - Accent1 11 3" xfId="14924" xr:uid="{91654DB2-42AB-41A3-A846-3508A9EE40F0}"/>
    <cellStyle name="60% - Accent1 11 3 2" xfId="32851" xr:uid="{EC9BF690-0825-4203-A983-E92B181F1F4E}"/>
    <cellStyle name="60% - Accent1 11 3 3" xfId="44796" xr:uid="{48CAB8F8-0343-430A-BACC-B98C4B92B842}"/>
    <cellStyle name="60% - Accent1 11 3 4" xfId="56761" xr:uid="{52F49DC6-08A1-4D40-ACC9-4FCF6E355136}"/>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1 8" xfId="50778" xr:uid="{72B2AFF5-E323-4264-A5CF-C54FD216C2AE}"/>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2 4" xfId="59752" xr:uid="{040CB989-5F1C-4DC4-BCFB-48580742F543}"/>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2 7" xfId="53769" xr:uid="{B99D4B4C-9885-413B-9905-E95204759787}"/>
    <cellStyle name="60% - Accent1 12 3" xfId="14945" xr:uid="{34449554-C504-4EC6-B1A7-6A9825EEEE20}"/>
    <cellStyle name="60% - Accent1 12 3 2" xfId="32872" xr:uid="{41F0D070-FCAC-45BA-BF22-1894931494B3}"/>
    <cellStyle name="60% - Accent1 12 3 3" xfId="44817" xr:uid="{2867471D-235F-49B0-A967-94495913F6A1}"/>
    <cellStyle name="60% - Accent1 12 3 4" xfId="56782" xr:uid="{D337E664-34F6-4BC7-A716-2FCD28FDB544}"/>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2 8" xfId="50799" xr:uid="{DCECDBE7-B08F-4261-B7E1-A14478F995CE}"/>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2 4" xfId="56809" xr:uid="{82DCB6CF-85A8-4895-B867-C76714E254A2}"/>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3 7" xfId="50826" xr:uid="{3E3AED19-5AB4-4E3E-8AF3-C975237CA4CF}"/>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2 4" xfId="59775" xr:uid="{9874CFB2-1404-47C9-8ABD-41881F789CAE}"/>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4 7" xfId="53792" xr:uid="{EA2D16DF-033C-491E-875C-FBA9BDE9B8B7}"/>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5 5" xfId="53813" xr:uid="{D5CED0E4-A214-496E-BA22-408BE9E6ADE2}"/>
    <cellStyle name="60% - Accent1 16" xfId="11999" xr:uid="{94DE1CF7-F5DD-4642-8E2A-B79127341100}"/>
    <cellStyle name="60% - Accent1 16 2" xfId="29926" xr:uid="{9E20130B-31B3-4696-8C1B-6F5D124A0636}"/>
    <cellStyle name="60% - Accent1 16 3" xfId="41871" xr:uid="{95C8F56C-4734-4058-8073-0C300CC5E5B8}"/>
    <cellStyle name="60% - Accent1 16 4" xfId="53836" xr:uid="{141FB407-0704-436F-8A12-6DFE1B2E658F}"/>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14" xfId="47888" xr:uid="{239EDEB1-0911-4A7C-9BCE-8638AD173689}"/>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13" xfId="47946" xr:uid="{74373A37-5958-485C-AA71-5815DAAFB2BF}"/>
    <cellStyle name="60% - Accent1 2 2 2" xfId="245" xr:uid="{00000000-0005-0000-0000-00004F000000}"/>
    <cellStyle name="60% - Accent1 2 2 2 10" xfId="36097" xr:uid="{CFE71AFB-F233-4F8B-8715-016831A1C9A4}"/>
    <cellStyle name="60% - Accent1 2 2 2 11" xfId="48062" xr:uid="{D7775D4C-BBB4-4653-92F2-7390A0BA30B8}"/>
    <cellStyle name="60% - Accent1 2 2 2 2" xfId="593" xr:uid="{00000000-0005-0000-0000-00004F000000}"/>
    <cellStyle name="60% - Accent1 2 2 2 2 10" xfId="48410" xr:uid="{E85204FF-4E2D-4886-9310-56020AFDEF69}"/>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2 4" xfId="59529" xr:uid="{9026DFF5-4C0B-4BCC-8C3F-80DFB704D3CC}"/>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2 7" xfId="53546" xr:uid="{26DC59E3-7862-435E-A068-5E9CBEB5F3AB}"/>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3 4" xfId="56559" xr:uid="{82EAB207-5CA7-41BD-BA93-F88CE02368B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2 8" xfId="50576" xr:uid="{5FC584C5-8A32-4088-B63A-3E8B15FA57F3}"/>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2 4" xfId="58085" xr:uid="{1FE31EBB-493F-4A4F-BBEE-8370CC4EA90E}"/>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3 7" xfId="52102" xr:uid="{3BA84667-6BDB-40F6-946A-10459A9144F8}"/>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4 4" xfId="55115" xr:uid="{D27D9D08-FFCE-4B10-92E2-590A4705FE1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2 9" xfId="49132" xr:uid="{670F53B2-2711-41AB-A7FE-869B52EF9725}"/>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2 4" xfId="58807" xr:uid="{7A576C8C-053C-4B0E-AB63-AC59319642A7}"/>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2 7" xfId="52824" xr:uid="{CF386AB1-DAC9-413A-BD2D-6C45188513D7}"/>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3 4" xfId="55837" xr:uid="{0D906080-B9FA-4865-A898-BE99C3CFA8B0}"/>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3 8" xfId="49854" xr:uid="{D9A766B8-360C-40C2-B31B-433C83A34F5F}"/>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2 4" xfId="57363" xr:uid="{00914D57-9B76-4C0E-9A5F-631F88CF48EE}"/>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4 7" xfId="51380" xr:uid="{5736C0B6-72D5-4A27-A866-20FEAADD70B4}"/>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5 4" xfId="54393" xr:uid="{93D0295F-FF76-4C27-9E73-88E06D4B771C}"/>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2 4" xfId="59181" xr:uid="{FBF612C4-CEA3-4B55-B9CC-8BA8B0A03AD8}"/>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2 7" xfId="53198" xr:uid="{C863A15E-92B4-4BF8-9DA2-ED262DEB2437}"/>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3 4" xfId="56211" xr:uid="{0CD26316-1154-497D-8489-502DE5C78618}"/>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2 8" xfId="50228" xr:uid="{8676E2B4-569A-41B1-AECD-78ACFCE8D42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2 4" xfId="57737" xr:uid="{73338645-559F-4428-937B-26627412DA14}"/>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3 7" xfId="51754" xr:uid="{9EA5EDD1-32EA-4CB8-A4EF-607258D21987}"/>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4 4" xfId="54767" xr:uid="{0EE72DFE-E73D-4C56-98BA-88182AB68C2E}"/>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3 9" xfId="48784" xr:uid="{15F8AEEB-E655-4361-81E5-1E71EB576C0C}"/>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2 4" xfId="58459" xr:uid="{7C4D7147-6C6C-4BDB-A19F-8503336DCC64}"/>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2 7" xfId="52476" xr:uid="{F1335D01-B638-4541-AD03-2A3961C1CB2F}"/>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3 4" xfId="55489" xr:uid="{47F03500-9C41-46AC-9D30-D0CB7AE2D103}"/>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4 8" xfId="49506" xr:uid="{0BD170C1-9B8E-4668-8883-CF052B081C25}"/>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2 4" xfId="57015" xr:uid="{428D5E6D-2B2B-4B05-BA4F-DB71EE99AEA5}"/>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5 7" xfId="51032" xr:uid="{E56109E7-26E7-4C4C-B53D-A46A5D0796E9}"/>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6 4" xfId="54045" xr:uid="{124A91AA-9E75-45BA-8F6B-1AB0F6077070}"/>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11" xfId="48178" xr:uid="{9794D77C-7B75-40A7-82D3-36BB882DF64B}"/>
    <cellStyle name="60% - Accent1 2 2 3 2" xfId="709" xr:uid="{00000000-0005-0000-0000-00004F000000}"/>
    <cellStyle name="60% - Accent1 2 2 3 2 10" xfId="48526" xr:uid="{7336E82E-C853-4904-A75E-AA4BBC3427EF}"/>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2 4" xfId="59645" xr:uid="{D1C29A40-53F5-40D9-8557-181F136DCFAD}"/>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2 7" xfId="53662" xr:uid="{AE9C39F2-757A-4173-B6CB-D8E6A1610493}"/>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3 4" xfId="56675" xr:uid="{EF14063A-154E-4DFB-8446-10511D7B642D}"/>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2 8" xfId="50692" xr:uid="{857EBDAF-A139-4DD6-A537-EB05E71BC8F5}"/>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2 4" xfId="58201" xr:uid="{D16213C6-D270-48D2-99DB-BEDDB9D5D4DD}"/>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3 7" xfId="52218" xr:uid="{39A92F6C-1229-49DC-A4DB-F3E877CE30AA}"/>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4 4" xfId="55231" xr:uid="{D3DC27BC-F581-4999-8C0C-D57D5C974569}"/>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2 9" xfId="49248" xr:uid="{2CF74A99-A982-4AA6-8611-CA24C68DA32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2 4" xfId="58923" xr:uid="{54E20EA1-5B32-42B1-B793-925FFECAAC0C}"/>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2 7" xfId="52940" xr:uid="{850DAE6C-406B-48E7-AC24-58D649590E33}"/>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3 4" xfId="55953" xr:uid="{7622FB67-ED8F-4726-A7AB-B23D05430CF2}"/>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3 8" xfId="49970" xr:uid="{02F656D5-F864-4CB7-8131-2B0EB35A22CC}"/>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2 4" xfId="57479" xr:uid="{08342103-5ACB-4431-BC4C-D826D5ACF4B4}"/>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4 7" xfId="51496" xr:uid="{9A8AA842-EFC0-4C58-8E23-5EF7A54AC0C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5 4" xfId="54509" xr:uid="{B8938BCB-A8E1-43B1-A06D-97ECDF46D539}"/>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2 4" xfId="59297" xr:uid="{79F452E4-0D97-4DF3-B221-8D69DF5F3703}"/>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2 7" xfId="53314" xr:uid="{257CDE7A-9030-4844-A6B7-CBFF6310A418}"/>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3 4" xfId="56327" xr:uid="{E39C7560-E8F5-460D-93E0-D50F24E76C45}"/>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2 8" xfId="50344" xr:uid="{815F61DF-1F96-449F-9757-CED914E487E1}"/>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2 4" xfId="57853" xr:uid="{5DFB8A09-6712-4093-A4B2-7EB2F131E04C}"/>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3 7" xfId="51870" xr:uid="{9B809A98-FF9D-46F3-843D-35EB86B8FEB5}"/>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4 4" xfId="54883" xr:uid="{CD0DB37A-0936-4B97-A1B9-956033EE11EB}"/>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3 9" xfId="48900" xr:uid="{7019D73B-8200-4139-B8F8-959A8EA95241}"/>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2 4" xfId="58575" xr:uid="{E9AED478-0675-4346-8CD4-FE1843284227}"/>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2 7" xfId="52592" xr:uid="{8870FACD-4FD2-4C07-99DF-B42EBA5545DD}"/>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3 4" xfId="55605" xr:uid="{38338BB9-F617-46AB-BD00-38B827F62160}"/>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4 8" xfId="49622" xr:uid="{ACEE7B35-5AFC-4112-8459-36B4EE506AC7}"/>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2 4" xfId="57131" xr:uid="{9A5EDB20-354A-4C39-AD4B-1F95AA154275}"/>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5 7" xfId="51148" xr:uid="{38ECF98E-DEF9-4238-ADF3-F9DB57DE1998}"/>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6 4" xfId="54161" xr:uid="{9624D053-FC64-4B2D-A20E-FED3F2B978D2}"/>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10" xfId="48294" xr:uid="{9E8640FA-77A8-4E2E-BC19-CA7382439EE4}"/>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2 4" xfId="59413" xr:uid="{86E1A4F7-D502-46B8-B754-289D75124A0D}"/>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2 7" xfId="53430" xr:uid="{5C82225D-AA3E-45FF-A0FC-448F6553FC79}"/>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3 4" xfId="56443" xr:uid="{20ED7EC0-91F2-45AD-B718-08739D0C544C}"/>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2 8" xfId="50460" xr:uid="{ADD867FA-5766-45A9-8003-65DE84D62882}"/>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2 4" xfId="57969" xr:uid="{173AEE34-E257-47AD-80DA-196974FA4C1F}"/>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3 7" xfId="51986" xr:uid="{30EB6371-FBF5-4353-811D-B04814D70904}"/>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4 4" xfId="54999" xr:uid="{31E152C5-E3ED-4781-84CD-9DC17217CC5D}"/>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2 9" xfId="49016" xr:uid="{C4436783-7C15-47F6-B19F-71A35AFCCCB2}"/>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2 4" xfId="58691" xr:uid="{AF4F0D86-837D-48A6-848F-F5B26F392D6C}"/>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2 7" xfId="52708" xr:uid="{F593D4DB-DB2E-4E8C-87E5-847CFE3341F1}"/>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3 4" xfId="55721" xr:uid="{C2AA540F-AD02-4CD8-A3C8-4ACF17ED69D5}"/>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3 8" xfId="49738" xr:uid="{F7AA9139-8D89-48DA-BB5A-5F92509FA056}"/>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2 4" xfId="57247" xr:uid="{46BBEECD-A242-474F-BE39-ED0B758C649C}"/>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4 7" xfId="51264" xr:uid="{7C76535A-13C0-4944-941C-C7E2FC12F54E}"/>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5 4" xfId="54277" xr:uid="{C37379CD-4118-4898-B6BE-FE902DCA5D24}"/>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2 4" xfId="59065" xr:uid="{C2A902F2-8A81-4473-832F-CB98D2226B17}"/>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2 7" xfId="53082" xr:uid="{0EE3FB32-9B70-4E62-B842-3485424E358C}"/>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3 4" xfId="56095" xr:uid="{C6804BFE-A0E0-42FD-B41C-4B199E6555A3}"/>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2 8" xfId="50112" xr:uid="{E80D0E5E-E15D-4639-953F-DEAC0557CAC8}"/>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2 4" xfId="57621" xr:uid="{9614958E-C8A8-453A-BA96-5174BFB3867D}"/>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3 7" xfId="51638" xr:uid="{5E2F39AA-D1A3-423B-86B7-B98DD7DDA39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4 4" xfId="54651" xr:uid="{B7717F15-544A-4ECA-B622-4303D60B95B3}"/>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5 9" xfId="48668" xr:uid="{DF74DBAA-2AAE-4D8E-AD7B-6821244BB1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2 4" xfId="58343" xr:uid="{D3760AFF-FD55-4126-A512-92A387E2EACF}"/>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2 7" xfId="52360" xr:uid="{BE891263-0CBA-4AD8-A8A6-08F21E28FD31}"/>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3 4" xfId="55373" xr:uid="{18CDDD9F-CAF8-456E-877D-5B4C0F4F2D8A}"/>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6 8" xfId="49390" xr:uid="{9374824B-EE8C-4B90-B43B-3B36C167E554}"/>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2 4" xfId="56899" xr:uid="{70CCB199-DFCB-41E5-80C1-5409303D56CB}"/>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7 7" xfId="50916" xr:uid="{669D0F7C-CEB2-4FE7-9521-43F82767E426}"/>
    <cellStyle name="60% - Accent1 2 2 8" xfId="12092" xr:uid="{05C4E124-D9AE-4965-B28B-C144B7BF6B1B}"/>
    <cellStyle name="60% - Accent1 2 2 8 2" xfId="30019" xr:uid="{7247942C-5B48-4436-A2E1-A8AAC502CCDF}"/>
    <cellStyle name="60% - Accent1 2 2 8 3" xfId="41964" xr:uid="{624E0729-AED1-4BF5-B3A7-141C8AAD5BD7}"/>
    <cellStyle name="60% - Accent1 2 2 8 4" xfId="53929" xr:uid="{2803CD52-992F-4920-8C57-960DEE2C67DD}"/>
    <cellStyle name="60% - Accent1 2 2 9" xfId="18051" xr:uid="{C9CA54C6-5DD0-4644-AEF2-6EF8CF984663}"/>
    <cellStyle name="60% - Accent1 2 3" xfId="187" xr:uid="{00000000-0005-0000-0000-00004F000000}"/>
    <cellStyle name="60% - Accent1 2 3 10" xfId="36039" xr:uid="{F6D672ED-3657-4338-BB58-1701B313D064}"/>
    <cellStyle name="60% - Accent1 2 3 11" xfId="48004" xr:uid="{5FAE49F1-6167-459F-977A-5D6C2AA76141}"/>
    <cellStyle name="60% - Accent1 2 3 2" xfId="535" xr:uid="{00000000-0005-0000-0000-00004F000000}"/>
    <cellStyle name="60% - Accent1 2 3 2 10" xfId="48352" xr:uid="{9C805240-5E9C-492D-AB14-28F82EB252A9}"/>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2 4" xfId="59471" xr:uid="{29011140-CEC0-45A6-9473-80FAABF62C9F}"/>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2 7" xfId="53488" xr:uid="{E2A199FC-B66A-4264-8EBC-59813897D54D}"/>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3 4" xfId="56501" xr:uid="{B4358FA8-B2C1-4E98-9610-D0B259B2E976}"/>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2 8" xfId="50518" xr:uid="{B62E8234-85B1-4B28-9DE4-11C95431C1D0}"/>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2 4" xfId="58027" xr:uid="{780B33BF-F64E-4680-88DD-1D39843416E8}"/>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3 7" xfId="52044" xr:uid="{31B961FC-0676-4FC4-9372-58DA97735B29}"/>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4 4" xfId="55057" xr:uid="{1786CAE6-5394-4095-9C15-C536C7D09155}"/>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2 9" xfId="49074" xr:uid="{D3BF00B2-58B4-4F54-B6D0-3210491220C0}"/>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2 4" xfId="58749" xr:uid="{D3246AF1-CE1D-4FE7-B7F4-47CDB8B39A28}"/>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2 7" xfId="52766" xr:uid="{25E8F475-55E7-4C1E-A2E7-7E6AC640414B}"/>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3 4" xfId="55779" xr:uid="{55D23017-487D-46C2-873E-BF40F69E729A}"/>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3 8" xfId="49796" xr:uid="{9E99FA32-23E4-41A5-8F92-963C7327B34F}"/>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2 4" xfId="57305" xr:uid="{6768A41D-9813-4493-B86E-F050923AFF72}"/>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4 7" xfId="51322" xr:uid="{26EBB049-7130-4B0B-8A8F-6A5827192491}"/>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5 4" xfId="54335" xr:uid="{41A212D4-5EEC-44B2-9559-ED7AB78D0C68}"/>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2 4" xfId="59123" xr:uid="{B4A4955E-8183-40AA-9C07-F8315EB44E74}"/>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2 7" xfId="53140" xr:uid="{F303B6EB-9874-4DE2-A513-3B6C90CBBCEF}"/>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3 4" xfId="56153" xr:uid="{EE47E0B3-2AAD-4D19-9F6D-6677E71961EC}"/>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2 8" xfId="50170" xr:uid="{5D755C7E-4CB0-44A9-875F-B3FF32B0790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2 4" xfId="57679" xr:uid="{D04B54CA-8D0C-46A6-B86F-8A0AEDED85E1}"/>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3 7" xfId="51696" xr:uid="{2095A683-6EAD-4111-A199-F24122BC6AED}"/>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4 4" xfId="54709" xr:uid="{41D45871-75C7-4335-9168-3FA75A3B9F8F}"/>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3 9" xfId="48726" xr:uid="{0B1A5757-BC17-42C1-8D74-6940937073C2}"/>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2 4" xfId="58401" xr:uid="{B3738DB5-7735-4F7E-A11D-5AA9D2264D70}"/>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2 7" xfId="52418" xr:uid="{7D923921-A4A0-4839-B346-BB5936698BCE}"/>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3 4" xfId="55431" xr:uid="{C421CA53-6024-4789-BADC-7DF2D519392F}"/>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4 8" xfId="49448" xr:uid="{FCBC94E8-FDB8-46B9-B755-E638F19665D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2 4" xfId="56957" xr:uid="{741703D4-CCD6-419A-AE87-B5A914F89D2D}"/>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5 7" xfId="50974" xr:uid="{83798721-586F-40ED-AD08-AB9A7065575D}"/>
    <cellStyle name="60% - Accent1 2 3 6" xfId="12150" xr:uid="{685F67D6-5BB7-453E-9F19-78F0354038C8}"/>
    <cellStyle name="60% - Accent1 2 3 6 2" xfId="30077" xr:uid="{AD7DABDB-1D19-4C79-A727-48CF303B1D64}"/>
    <cellStyle name="60% - Accent1 2 3 6 3" xfId="42022" xr:uid="{D1717831-EBB3-4211-B839-8342A1956608}"/>
    <cellStyle name="60% - Accent1 2 3 6 4" xfId="53987" xr:uid="{34039858-3B35-4CFA-9943-382DF1DD55DC}"/>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11" xfId="48120" xr:uid="{412C372D-DB21-44DD-B154-A7A3C72E6549}"/>
    <cellStyle name="60% - Accent1 2 4 2" xfId="651" xr:uid="{00000000-0005-0000-0000-00004F000000}"/>
    <cellStyle name="60% - Accent1 2 4 2 10" xfId="48468" xr:uid="{0152D424-3519-45ED-9179-3B0E52982727}"/>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2 4" xfId="59587" xr:uid="{BD9BD296-1584-4ED9-952A-CC492B307C9C}"/>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2 7" xfId="53604" xr:uid="{A35E057F-7ABC-40E3-9B6C-DAECC3691A1F}"/>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3 4" xfId="56617" xr:uid="{9F30E4A7-F790-4BF3-A009-9FADEED870D8}"/>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2 8" xfId="50634" xr:uid="{B75A2D40-AE03-4EB9-A924-B9097A9F754E}"/>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2 4" xfId="58143" xr:uid="{FB09ADBB-0365-46BA-AC2A-9B17C854BBD9}"/>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3 7" xfId="52160" xr:uid="{C866305B-39BC-4339-9689-EE833F05F0A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4 4" xfId="55173" xr:uid="{09B53A18-D955-4472-95B8-6F2F69B95195}"/>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2 9" xfId="49190" xr:uid="{4AE49EFB-5695-4F67-B859-7D0E7A8487AB}"/>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2 4" xfId="58865" xr:uid="{62DF8886-462F-4D3E-9571-D9451CA81C8F}"/>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2 7" xfId="52882" xr:uid="{BA37B0B2-2558-4238-9386-4FC4C6CE088F}"/>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3 4" xfId="55895" xr:uid="{7043924A-8068-49A3-BD95-FE21FC2CB748}"/>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3 8" xfId="49912" xr:uid="{151A9381-1F2C-4946-BA94-033B024058E2}"/>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2 4" xfId="57421" xr:uid="{19E6BD70-BDFE-41F8-999F-963FF2BAFD1A}"/>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4 7" xfId="51438" xr:uid="{D69D0945-2249-4C28-BC70-FADB8AF6526A}"/>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5 4" xfId="54451" xr:uid="{E98E6586-0DF1-4EF3-AD82-1C44AE5C3AC3}"/>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2 4" xfId="59239" xr:uid="{05CD4A64-8D34-4ACF-ACCD-6BEB8CC9F5CE}"/>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2 7" xfId="53256" xr:uid="{874248B0-5BA1-4315-A6B4-E76E97EEFD54}"/>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3 4" xfId="56269" xr:uid="{FE158C67-FDA8-4C07-B0D9-691D214D0A60}"/>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2 8" xfId="50286" xr:uid="{A6E23BF5-20B3-4AAF-A67E-B45B327C216F}"/>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2 4" xfId="57795" xr:uid="{1B93F24B-58C2-47C6-B070-39D82F2C99D1}"/>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3 7" xfId="51812" xr:uid="{5FA1D40D-FFBA-411D-BB4F-F8D143056968}"/>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4 4" xfId="54825" xr:uid="{A85E7DE6-ED10-4DD9-ACDF-7C580F9EB09E}"/>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3 9" xfId="48842" xr:uid="{6DA92778-B451-492B-9778-4C32515014D5}"/>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2 4" xfId="58517" xr:uid="{0BBF08DB-D6F9-470B-A1D6-13730FC65DFA}"/>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2 7" xfId="52534" xr:uid="{A050C891-82C6-469E-B25D-22EE490C5247}"/>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3 4" xfId="55547" xr:uid="{0E5F6A27-E69B-4C45-B9AB-16BF50860195}"/>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4 8" xfId="49564" xr:uid="{E155428C-F590-4DB5-9C05-462ADF7F15D6}"/>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2 4" xfId="57073" xr:uid="{C341539A-9E2D-444A-B83F-48E2B2907F80}"/>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5 7" xfId="51090" xr:uid="{90E68983-6B77-44E3-BDFA-DB64EA8CD44C}"/>
    <cellStyle name="60% - Accent1 2 4 6" xfId="12266" xr:uid="{8127F350-42C5-4FE8-B916-5DF419FABE15}"/>
    <cellStyle name="60% - Accent1 2 4 6 2" xfId="30193" xr:uid="{4E4C6F18-BB90-4821-AF0C-65707CD0F72C}"/>
    <cellStyle name="60% - Accent1 2 4 6 3" xfId="42138" xr:uid="{4AAE6D1F-81B1-4EBB-B60D-2FEF785C9CE9}"/>
    <cellStyle name="60% - Accent1 2 4 6 4" xfId="54103" xr:uid="{C5A81BD1-44E4-43C2-837D-8DB7B64EC7F2}"/>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10" xfId="48236" xr:uid="{80B81A41-FEF5-4A37-900D-B00084E55E8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2 4" xfId="59355" xr:uid="{13408C38-878B-4EB9-A931-1936F92CB179}"/>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2 7" xfId="53372" xr:uid="{62677AE6-26BF-41D6-BF4E-1E3FD55F583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3 4" xfId="56385" xr:uid="{029E122C-1738-495B-AF9C-E940307A34F4}"/>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2 8" xfId="50402" xr:uid="{6A9CC71F-2878-4E06-99F1-6F8A7B9CFDCC}"/>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2 4" xfId="57911" xr:uid="{8AD36B86-E1EE-45B7-BC9B-9CB67A5C34A5}"/>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3 7" xfId="51928" xr:uid="{731BD4AB-909C-4D63-9F8E-DDE42043AA0E}"/>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4 4" xfId="54941" xr:uid="{66196821-7AE4-4F04-826E-46D94A985D6E}"/>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2 9" xfId="48958" xr:uid="{0768433C-FE1E-42CB-81BF-B564F4366F3A}"/>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2 4" xfId="58633" xr:uid="{86D79DF1-E9EF-4DFC-8DD8-AE63010EE2EB}"/>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2 7" xfId="52650" xr:uid="{E7600C5B-81EA-4D3E-AB14-B019365193EC}"/>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3 4" xfId="55663" xr:uid="{8B568D13-5DD4-4295-B15F-AD188825D38E}"/>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3 8" xfId="49680" xr:uid="{57A8F48D-C7EA-4BCB-9FEE-4E545BD28DF7}"/>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2 4" xfId="57189" xr:uid="{C5CE068E-4569-485B-91F6-07DFE9239818}"/>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4 7" xfId="51206" xr:uid="{322DD508-F2FC-42FF-A8A6-4F9CCB2CEB10}"/>
    <cellStyle name="60% - Accent1 2 5 5" xfId="12382" xr:uid="{7C1F36A2-769C-4292-8EBF-F8A18E797BDF}"/>
    <cellStyle name="60% - Accent1 2 5 5 2" xfId="30309" xr:uid="{9B5A54BE-C336-47A6-AC8E-C7779B3DE4A6}"/>
    <cellStyle name="60% - Accent1 2 5 5 3" xfId="42254" xr:uid="{998F372F-92CA-4B05-B532-0381142952F8}"/>
    <cellStyle name="60% - Accent1 2 5 5 4" xfId="54219" xr:uid="{C6CDAC73-C6CD-42E0-ACA2-91336E35E047}"/>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2 4" xfId="59007" xr:uid="{DC833B44-89BA-47E0-8974-8EF27C6FBA46}"/>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2 7" xfId="53024" xr:uid="{4FA568BE-D2E5-43AE-A695-7B81920C8BBA}"/>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3 4" xfId="56037" xr:uid="{43AABF60-7510-4A76-B6F4-8DCD7E6DD242}"/>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2 8" xfId="50054" xr:uid="{6F339848-E43E-46F2-B355-D18D7E8EB182}"/>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2 4" xfId="57563" xr:uid="{87278E1C-A7BA-4351-8011-77B6364B2DA1}"/>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3 7" xfId="51580" xr:uid="{807A9F69-83F0-4F79-A146-D37CC782E930}"/>
    <cellStyle name="60% - Accent1 2 6 4" xfId="12756" xr:uid="{D6F4D323-FE6D-44D3-BD0D-55CACD952CEC}"/>
    <cellStyle name="60% - Accent1 2 6 4 2" xfId="30683" xr:uid="{9DCAAB85-FE24-4ECE-925A-2CE928551289}"/>
    <cellStyle name="60% - Accent1 2 6 4 3" xfId="42628" xr:uid="{BDD31BD9-A087-40BF-8A27-16FDBBFB6576}"/>
    <cellStyle name="60% - Accent1 2 6 4 4" xfId="54593" xr:uid="{9E05C14E-42D9-494A-AB57-5A8BC18D5BD7}"/>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6 9" xfId="48610" xr:uid="{2A54627D-7894-4608-B43D-94E43E4FB385}"/>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2 4" xfId="58285" xr:uid="{55EF1E3E-D7CF-4185-9A42-AB4D63BB9D50}"/>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2 7" xfId="52302" xr:uid="{A49EFF26-DAFC-4CFD-9171-B9DAAC68C6F2}"/>
    <cellStyle name="60% - Accent1 2 7 3" xfId="13478" xr:uid="{6A01CE21-4522-45A4-BB27-02B8018AA721}"/>
    <cellStyle name="60% - Accent1 2 7 3 2" xfId="31405" xr:uid="{257705EF-D171-4259-9BBB-75407C6DC417}"/>
    <cellStyle name="60% - Accent1 2 7 3 3" xfId="43350" xr:uid="{EEDA10A4-C341-4B2C-AC81-DFCA37CF8F81}"/>
    <cellStyle name="60% - Accent1 2 7 3 4" xfId="55315" xr:uid="{A26A9B2B-2E0B-43E9-B3E6-A4FEF5977BD6}"/>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7 8" xfId="49332" xr:uid="{6B8B5F48-2400-4841-8158-237774A273D3}"/>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2 4" xfId="56841" xr:uid="{7ACF267D-EC03-44AC-9737-A80BAAF6E14B}"/>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8 7" xfId="50858" xr:uid="{F71F3F6A-670D-4619-B32B-BD2B0B1F0420}"/>
    <cellStyle name="60% - Accent1 2 9" xfId="12034" xr:uid="{800DA588-420F-4442-A216-0768A6AA5554}"/>
    <cellStyle name="60% - Accent1 2 9 2" xfId="29961" xr:uid="{5088C30F-8BCB-4726-A027-6FC14FB2E461}"/>
    <cellStyle name="60% - Accent1 2 9 3" xfId="41906" xr:uid="{60D9A33F-AD52-4A80-9DD2-F0A7D3E6EA3F}"/>
    <cellStyle name="60% - Accent1 2 9 4" xfId="53871" xr:uid="{43D0AA65-8804-4308-A13C-F0C2069EF3E4}"/>
    <cellStyle name="60% - Accent1 20" xfId="23938" xr:uid="{9AF91F26-8DA4-471D-80ED-C1A4F4518B01}"/>
    <cellStyle name="60% - Accent1 21" xfId="35886" xr:uid="{140CCE0A-3639-4CAF-A863-DEAEBEEDF852}"/>
    <cellStyle name="60% - Accent1 22" xfId="47830" xr:uid="{2FB41680-7054-436D-91C0-2D9C2539AA9D}"/>
    <cellStyle name="60% - Accent1 23" xfId="47851" xr:uid="{82D1E958-CDCB-420E-8DEC-FF2900468856}"/>
    <cellStyle name="60% - Accent1 24" xfId="59796" xr:uid="{098EA108-E4EF-4894-A51A-0859A2A2BA6F}"/>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13" xfId="47915" xr:uid="{FCDB841D-4D24-4657-A8BF-E7DF3DFA397A}"/>
    <cellStyle name="60% - Accent1 3 2" xfId="214" xr:uid="{00000000-0005-0000-0000-000076000000}"/>
    <cellStyle name="60% - Accent1 3 2 10" xfId="36066" xr:uid="{291AB5D5-13DA-471C-AE5B-DE9135A6C524}"/>
    <cellStyle name="60% - Accent1 3 2 11" xfId="48031" xr:uid="{6C31A8AD-BA6F-4D42-BDCC-C6AFF86D37E7}"/>
    <cellStyle name="60% - Accent1 3 2 2" xfId="562" xr:uid="{00000000-0005-0000-0000-000076000000}"/>
    <cellStyle name="60% - Accent1 3 2 2 10" xfId="48379" xr:uid="{746261F0-61EF-4D3A-B4A0-AF7A259605FC}"/>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2 4" xfId="59498" xr:uid="{0318CA5D-C056-4AF0-BD15-5ADD4AEFF170}"/>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2 7" xfId="53515" xr:uid="{4BC54150-D89C-44D0-BD08-212D10C9E494}"/>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3 4" xfId="56528" xr:uid="{1A84A216-7DEB-4BD7-98FB-8CC60B35DBAB}"/>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2 8" xfId="50545" xr:uid="{E4B07D51-500D-437A-AAC4-A7F4EF35F3A0}"/>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2 4" xfId="58054" xr:uid="{D6489494-DE76-4CC0-8E6E-88DF940DB2E3}"/>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3 7" xfId="52071" xr:uid="{0FD3087A-37B9-464A-A56F-05AB82C1917A}"/>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4 4" xfId="55084" xr:uid="{8A2D1932-F28D-4D2D-BF26-C274472A18D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2 9" xfId="49101" xr:uid="{52E66324-33B4-49FC-A5B9-C3091CCBEBAA}"/>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2 4" xfId="58776" xr:uid="{D7FDF5B0-FF72-4C28-958E-29D06A6E7476}"/>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2 7" xfId="52793" xr:uid="{2B63206D-05B7-424B-9EB4-4820C7132EAC}"/>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3 4" xfId="55806" xr:uid="{16C493F9-0A5A-4165-8093-1263E289150A}"/>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3 8" xfId="49823" xr:uid="{3175BCBE-C9FB-45E4-AB49-02F3EBC77866}"/>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2 4" xfId="57332" xr:uid="{453EAD56-0817-4A42-86E1-316402F6E124}"/>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4 7" xfId="51349" xr:uid="{F4387EF7-7282-4CA3-A59A-F0D8A17642F7}"/>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5 4" xfId="54362" xr:uid="{F616D202-21C8-46C4-A93F-60FA9440C952}"/>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2 4" xfId="59150" xr:uid="{7A229E5E-7C4F-4F2C-B2A9-ED5BF6D7C547}"/>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2 7" xfId="53167" xr:uid="{6125C60B-B6F1-4D91-AA08-B2CD36710C43}"/>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3 4" xfId="56180" xr:uid="{CA07B781-6D04-4AED-9FDC-5B10829BDCFB}"/>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2 8" xfId="50197" xr:uid="{ADE37CC1-FBF5-45AB-AFD8-50BB73241605}"/>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2 4" xfId="57706" xr:uid="{DE04E756-E061-4A0E-BD88-A480D8F4D1CE}"/>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3 7" xfId="51723" xr:uid="{7A34CC63-5DE0-43C6-9309-B24AE04AEE45}"/>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4 4" xfId="54736" xr:uid="{D103304C-FF78-4E92-B64B-1C76B9F4911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3 9" xfId="48753" xr:uid="{EBF559D4-CE88-4D55-801B-F85CA94B3AAF}"/>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2 4" xfId="58428" xr:uid="{38EA3672-9C2C-4821-87BF-648F449B0780}"/>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2 7" xfId="52445" xr:uid="{77862226-40F0-49BC-A111-C924A6302BD3}"/>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3 4" xfId="55458" xr:uid="{24D4AECF-EB82-400B-8620-5594BF0C549F}"/>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4 8" xfId="49475" xr:uid="{6D620B07-1E05-4379-B218-71EA62B85A60}"/>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2 4" xfId="56984" xr:uid="{42BFB70D-7F32-419F-823F-6E02C2AD5D77}"/>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5 7" xfId="51001" xr:uid="{5BEF2E42-F642-458D-827E-459DDCDDB470}"/>
    <cellStyle name="60% - Accent1 3 2 6" xfId="12177" xr:uid="{BD5660AC-B2F0-4061-860D-3079DC367D1F}"/>
    <cellStyle name="60% - Accent1 3 2 6 2" xfId="30104" xr:uid="{B53A8B17-2201-4B68-ABB4-A9A60FDCAC5C}"/>
    <cellStyle name="60% - Accent1 3 2 6 3" xfId="42049" xr:uid="{DF8EA65B-6AC8-4382-A3C1-ABBCDC60A263}"/>
    <cellStyle name="60% - Accent1 3 2 6 4" xfId="54014" xr:uid="{16D20588-DBF4-4A7D-BB1A-3EEE81AD5041}"/>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11" xfId="48147" xr:uid="{7AE21EA8-61F9-4E82-B449-C7A348F00A5C}"/>
    <cellStyle name="60% - Accent1 3 3 2" xfId="678" xr:uid="{00000000-0005-0000-0000-000076000000}"/>
    <cellStyle name="60% - Accent1 3 3 2 10" xfId="48495" xr:uid="{17E51A2F-9D36-485C-9194-3FFAF4D163F8}"/>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2 4" xfId="59614" xr:uid="{BCC71539-E8F6-4EE5-8591-9C3826653009}"/>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2 7" xfId="53631" xr:uid="{0240CE3E-1AB9-41D5-91DA-AA273886E295}"/>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3 4" xfId="56644" xr:uid="{A2A9D526-F026-4CC3-995E-1E3AB3A78894}"/>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2 8" xfId="50661" xr:uid="{407E0F3D-812B-4A5D-BF81-EDAA7E016873}"/>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2 4" xfId="58170" xr:uid="{24EA88D8-6286-48A9-BD64-EAAE5E064BDE}"/>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3 7" xfId="52187" xr:uid="{78760F60-1BCD-44DC-91D2-42C297DB4923}"/>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4 4" xfId="55200" xr:uid="{11475836-BFA9-4D25-8967-0845C8A20EAE}"/>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2 9" xfId="49217" xr:uid="{E10C623E-6840-4D74-900B-296ACD4D1596}"/>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2 4" xfId="58892" xr:uid="{D3C5CB77-6CCA-4DD4-B83D-8BB8DE117A91}"/>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2 7" xfId="52909" xr:uid="{32FEE843-567C-4660-8AE6-9905CE0A8F0D}"/>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3 4" xfId="55922" xr:uid="{BC874569-63C2-475B-A275-387D93009236}"/>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3 8" xfId="49939" xr:uid="{2F3658F6-5D6B-4140-84A9-14CCA70BD255}"/>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2 4" xfId="57448" xr:uid="{20B8AA66-D43D-4203-825B-59946EDE923E}"/>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4 7" xfId="51465" xr:uid="{8C7B84F2-767D-4102-BB47-65198718E989}"/>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5 4" xfId="54478" xr:uid="{49698C28-BB80-4DCD-BC97-3C788825A2D6}"/>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2 4" xfId="59266" xr:uid="{E90E4944-A63E-4D86-9991-1BF9ED9891CC}"/>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2 7" xfId="53283" xr:uid="{FEC58C29-475D-493E-BF9A-427280225A25}"/>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3 4" xfId="56296" xr:uid="{143C5783-5004-4663-BF93-052A1F1753D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2 8" xfId="50313" xr:uid="{A48981A7-0010-4192-8A24-01C2070AD28C}"/>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2 4" xfId="57822" xr:uid="{4C3DADDD-54F7-4600-8B48-6A9F08ABF2B8}"/>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3 7" xfId="51839" xr:uid="{73267653-A735-4DB0-AA94-036B2EBB9B0B}"/>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4 4" xfId="54852" xr:uid="{201F96F4-CB23-44A4-9D25-CC636902C9FD}"/>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3 9" xfId="48869" xr:uid="{DB2C921B-5D0D-4263-9051-BDA3715BF440}"/>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2 4" xfId="58544" xr:uid="{B9414466-28EB-438C-BD47-262454B2747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2 7" xfId="52561" xr:uid="{30B94AA0-B8FA-44A7-8705-BDFF0D37192E}"/>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3 4" xfId="55574" xr:uid="{5F4BD7FD-AB9E-4B4C-8713-FA72E985A6EE}"/>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4 8" xfId="49591" xr:uid="{8C334875-91EE-48CA-B0B0-6E6A8E099085}"/>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2 4" xfId="57100" xr:uid="{C013C942-84D4-42EF-82FA-D1A7E91E52EF}"/>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5 7" xfId="51117" xr:uid="{C2609C80-789B-42A6-852B-BDC8C608C89C}"/>
    <cellStyle name="60% - Accent1 3 3 6" xfId="12293" xr:uid="{981B11D0-BF93-48F5-A40A-213FB4225E8B}"/>
    <cellStyle name="60% - Accent1 3 3 6 2" xfId="30220" xr:uid="{FAFFDFDC-4D10-4BAE-B41B-51A33AFB77A6}"/>
    <cellStyle name="60% - Accent1 3 3 6 3" xfId="42165" xr:uid="{2291AC06-5729-4095-B195-DA838F22C670}"/>
    <cellStyle name="60% - Accent1 3 3 6 4" xfId="54130" xr:uid="{50F7CCC3-7480-4BF9-B95C-AE9F327B3C41}"/>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10" xfId="48263" xr:uid="{6E610411-E768-4333-A9F5-20421C7DE63E}"/>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2 4" xfId="59382" xr:uid="{AD112AAC-74AD-4F77-8F82-03120302E941}"/>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2 7" xfId="53399" xr:uid="{919CA120-BEC9-49D0-A265-4A7A58D43229}"/>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3 4" xfId="56412" xr:uid="{4E41F03B-0A36-41D4-BBB7-9FF6C9AA138F}"/>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2 8" xfId="50429" xr:uid="{A09C06B3-9905-4C9C-8187-84E17BD2E250}"/>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2 4" xfId="57938" xr:uid="{E1CE5FA0-9B95-4105-9701-B530D2735899}"/>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3 7" xfId="51955" xr:uid="{3B2B97E3-04C0-4BA5-8408-385D35390EC7}"/>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4 4" xfId="54968" xr:uid="{FC8F85EB-1298-4783-BC14-635C0B7729E5}"/>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2 9" xfId="48985" xr:uid="{FEB1E03E-2029-4768-B6DD-487213F255B8}"/>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2 4" xfId="58660" xr:uid="{1E9E0B37-6D81-4D80-922C-5F56560F860C}"/>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2 7" xfId="52677" xr:uid="{568CEF59-0EF8-434E-996C-6EACC2BA9913}"/>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3 4" xfId="55690" xr:uid="{C7B0E801-001F-4297-BE11-AFBF431AF13B}"/>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3 8" xfId="49707" xr:uid="{7EDA7854-F11B-4B07-99BF-45D26D605974}"/>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2 4" xfId="57216" xr:uid="{7572E4C3-8D91-469A-889A-91070CD092E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4 7" xfId="51233" xr:uid="{2F96DC01-3BD6-45A4-AC59-D70FB053B9DD}"/>
    <cellStyle name="60% - Accent1 3 4 5" xfId="12409" xr:uid="{1C2D1679-F772-4B50-8DFE-7A56D571FAA5}"/>
    <cellStyle name="60% - Accent1 3 4 5 2" xfId="30336" xr:uid="{6F74382D-F1B5-499B-B4A8-46D15CC47D20}"/>
    <cellStyle name="60% - Accent1 3 4 5 3" xfId="42281" xr:uid="{438F7BC1-DA02-4060-9E85-7DD4C9C3BB27}"/>
    <cellStyle name="60% - Accent1 3 4 5 4" xfId="54246" xr:uid="{F40CD7FC-9E21-431D-A03E-14C82531FC16}"/>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2 4" xfId="59034" xr:uid="{83020880-8525-4CF2-9B7D-A8A615F487E5}"/>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2 7" xfId="53051" xr:uid="{4825146A-8A65-4728-A6DA-EBD51C029D9C}"/>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3 4" xfId="56064" xr:uid="{F6201DC8-D047-40B4-8218-8F6726B8D056}"/>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2 8" xfId="50081" xr:uid="{A6AC2F96-DCA9-40CF-A493-FCD39E0506E2}"/>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2 4" xfId="57590" xr:uid="{C4F4031C-92C7-4B5E-9740-8436CF1E1A3C}"/>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3 7" xfId="51607" xr:uid="{A3F1AE1E-DF0C-4ADD-94BC-0869062325F2}"/>
    <cellStyle name="60% - Accent1 3 5 4" xfId="12783" xr:uid="{3FA3A88D-0741-4468-A163-BA07AACAE1E1}"/>
    <cellStyle name="60% - Accent1 3 5 4 2" xfId="30710" xr:uid="{55F7D64B-F3AD-4D91-AEBE-0A57E66189CD}"/>
    <cellStyle name="60% - Accent1 3 5 4 3" xfId="42655" xr:uid="{7649EB3A-1FAC-47C7-B482-BFDE50FACF0F}"/>
    <cellStyle name="60% - Accent1 3 5 4 4" xfId="54620" xr:uid="{1536EC63-9251-4081-8227-4D0FCE0B4E88}"/>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5 9" xfId="48637" xr:uid="{CE231FBF-54CC-4E20-80C6-E84B320247A1}"/>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2 4" xfId="58312" xr:uid="{B7374EC3-B475-42C4-8C7F-4F2F7EB7EE37}"/>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2 7" xfId="52329" xr:uid="{11F5D6AA-1E76-4548-820D-AEC3A31D12DD}"/>
    <cellStyle name="60% - Accent1 3 6 3" xfId="13505" xr:uid="{66A9E27A-9791-4552-8635-149CBC855CB8}"/>
    <cellStyle name="60% - Accent1 3 6 3 2" xfId="31432" xr:uid="{93E871D8-7E9D-4A3D-957F-DD567429A850}"/>
    <cellStyle name="60% - Accent1 3 6 3 3" xfId="43377" xr:uid="{D93E86BB-4D98-4756-9625-88A4FF964C9E}"/>
    <cellStyle name="60% - Accent1 3 6 3 4" xfId="55342" xr:uid="{F048713A-950E-49AE-AB6B-CE40C5ECDFE0}"/>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6 8" xfId="49359" xr:uid="{D5CE6A48-D4EF-4B12-B6FA-7C042CA16A4A}"/>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2 4" xfId="56868" xr:uid="{C7EE2B7E-DE22-4EA3-B288-15B97AA1CCB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7 7" xfId="50885" xr:uid="{F87D4434-FF1E-4253-911D-0B7D87765E60}"/>
    <cellStyle name="60% - Accent1 3 8" xfId="12061" xr:uid="{C91312A9-DB57-44D8-9061-738B71D60B75}"/>
    <cellStyle name="60% - Accent1 3 8 2" xfId="29988" xr:uid="{6C949C79-C544-4D2F-8A00-1F4B8121C3DD}"/>
    <cellStyle name="60% - Accent1 3 8 3" xfId="41933" xr:uid="{C7409ECE-1048-4B0C-A7E6-850724846ECB}"/>
    <cellStyle name="60% - Accent1 3 8 4" xfId="53898" xr:uid="{BC2587C6-DDA4-4F22-B9F0-E310DD634D2B}"/>
    <cellStyle name="60% - Accent1 3 9" xfId="18020" xr:uid="{5E02E282-7B86-4E48-B7C1-57549DA9CD01}"/>
    <cellStyle name="60% - Accent1 4" xfId="156" xr:uid="{00000000-0005-0000-0000-0000C8000000}"/>
    <cellStyle name="60% - Accent1 4 10" xfId="36008" xr:uid="{97DC7C54-23D5-4E9A-AFB7-A5D185E063BA}"/>
    <cellStyle name="60% - Accent1 4 11" xfId="47973" xr:uid="{44E2109D-9DDC-4916-9432-F1EDA5C2FF6B}"/>
    <cellStyle name="60% - Accent1 4 2" xfId="504" xr:uid="{00000000-0005-0000-0000-0000C8000000}"/>
    <cellStyle name="60% - Accent1 4 2 10" xfId="48321" xr:uid="{626F2054-B8E7-40D9-A4E6-EADB2A21E8E3}"/>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2 4" xfId="59440" xr:uid="{27D73F31-5781-42FA-BF0A-70E13791A8B0}"/>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2 7" xfId="53457" xr:uid="{19C78487-5B46-4E29-BD2A-3E1A9E3A755D}"/>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3 4" xfId="56470" xr:uid="{1D4DD6EA-C27A-4A4F-9C17-5079785F752B}"/>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2 8" xfId="50487" xr:uid="{0A8142C1-CE90-48DC-BE85-C2E669F41194}"/>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2 4" xfId="57996" xr:uid="{62A61BE2-6630-4C5C-BE24-3D3ADE79F3FD}"/>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3 7" xfId="52013" xr:uid="{2CB5228B-2F76-4933-82A3-68FDD0053B01}"/>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4 4" xfId="55026" xr:uid="{2F4CE92A-7CDF-4447-B2B9-5610B49420D3}"/>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2 9" xfId="49043" xr:uid="{AF1B8966-45A2-409E-8FA5-0FEB43F02E89}"/>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2 4" xfId="58718" xr:uid="{7208A0EA-949B-4EC6-A12D-9330A47E539C}"/>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2 7" xfId="52735" xr:uid="{8E660ED3-F495-4E2B-BAA4-2742E71570FE}"/>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3 4" xfId="55748" xr:uid="{73D2E33E-E1BD-49ED-8BE0-1607F2D7D749}"/>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3 8" xfId="49765" xr:uid="{DAD12D9C-B91F-4953-9171-D06F618CFBCF}"/>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2 4" xfId="57274" xr:uid="{2E99369D-5840-4896-A930-9CB4302A6660}"/>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4 7" xfId="51291" xr:uid="{5B0F0640-8AA6-4425-AE45-BE1547DFB42A}"/>
    <cellStyle name="60% - Accent1 4 2 5" xfId="12467" xr:uid="{AEFE11E9-2717-4053-BA4C-6B34E1B92CCC}"/>
    <cellStyle name="60% - Accent1 4 2 5 2" xfId="30394" xr:uid="{FA5521BE-1DF4-4E58-A4BC-070DAA546D7D}"/>
    <cellStyle name="60% - Accent1 4 2 5 3" xfId="42339" xr:uid="{FC66B5F9-C989-430B-9DE9-6116739AFBE5}"/>
    <cellStyle name="60% - Accent1 4 2 5 4" xfId="54304" xr:uid="{1CFEB308-D05C-4290-B70A-13DBB2455E23}"/>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2 4" xfId="59092" xr:uid="{FE5DAB60-72A6-4AF3-B386-949354C8CCE2}"/>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2 7" xfId="53109" xr:uid="{387EEA7E-40E8-42E7-A17F-CB76A681E2DE}"/>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3 4" xfId="56122" xr:uid="{96FB146D-48A3-4CF2-8A77-DB050871800D}"/>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2 8" xfId="50139" xr:uid="{C2B86C74-DF9B-4847-BACF-B183EA22636D}"/>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2 4" xfId="57648" xr:uid="{3D2118B3-87EA-41FF-B5CB-125DBB6A4DCE}"/>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3 7" xfId="51665" xr:uid="{FF4DBDE0-E537-42E1-8D9D-42FD4265D049}"/>
    <cellStyle name="60% - Accent1 4 3 4" xfId="12841" xr:uid="{B7610CBE-BD64-4EB2-A9C1-322B035E93D6}"/>
    <cellStyle name="60% - Accent1 4 3 4 2" xfId="30768" xr:uid="{FBE1D612-1B64-4ACB-8FD0-46989E8B7792}"/>
    <cellStyle name="60% - Accent1 4 3 4 3" xfId="42713" xr:uid="{B6F94417-027C-4488-A940-CDDE119E3DD6}"/>
    <cellStyle name="60% - Accent1 4 3 4 4" xfId="54678" xr:uid="{0B4E02C3-4082-4A09-B3B1-9E1326C1A9ED}"/>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3 9" xfId="48695" xr:uid="{B86237AA-26D2-40A3-AA58-303EF72D30F5}"/>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2 4" xfId="58370" xr:uid="{9831A13F-9494-43FD-945F-035D125FBD24}"/>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2 7" xfId="52387" xr:uid="{6240C600-6415-4A23-854F-C4167A09032B}"/>
    <cellStyle name="60% - Accent1 4 4 3" xfId="13563" xr:uid="{0EEBAD1B-FD00-4F7E-9104-20EF7A9E48CD}"/>
    <cellStyle name="60% - Accent1 4 4 3 2" xfId="31490" xr:uid="{A0ED149D-B21F-47E5-B487-BBE00EB62EE6}"/>
    <cellStyle name="60% - Accent1 4 4 3 3" xfId="43435" xr:uid="{333DE434-45C4-408D-B61F-0576AC365A03}"/>
    <cellStyle name="60% - Accent1 4 4 3 4" xfId="55400" xr:uid="{35630169-BB35-49E4-845F-A96627A50A06}"/>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4 8" xfId="49417" xr:uid="{32533B4C-A6EA-4BA4-B117-A2BDB775343F}"/>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2 4" xfId="56926" xr:uid="{6BCAF559-E7C4-455D-8F9F-C5323D793332}"/>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5 7" xfId="50943" xr:uid="{BF32A2AE-AF1B-4575-A4E3-088CCE224B53}"/>
    <cellStyle name="60% - Accent1 4 6" xfId="12119" xr:uid="{EFF0B22C-EE03-467D-9AAB-46D9B6A9C812}"/>
    <cellStyle name="60% - Accent1 4 6 2" xfId="30046" xr:uid="{85C15975-F30E-4F27-A914-A3409B96C428}"/>
    <cellStyle name="60% - Accent1 4 6 3" xfId="41991" xr:uid="{52B14022-14C5-443B-88B3-6C4B820E208E}"/>
    <cellStyle name="60% - Accent1 4 6 4" xfId="53956" xr:uid="{61A55C01-ABEF-40A6-A6E8-4390C07FA24D}"/>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11" xfId="48089" xr:uid="{AB8E9CF3-C40F-4CDD-9E82-F37DD6D2573F}"/>
    <cellStyle name="60% - Accent1 5 2" xfId="620" xr:uid="{00000000-0005-0000-0000-00003C010000}"/>
    <cellStyle name="60% - Accent1 5 2 10" xfId="48437" xr:uid="{8079B2ED-5831-4286-A81C-1F982D28474F}"/>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2 4" xfId="59556" xr:uid="{19937DF1-F33F-4687-87B1-2D2A7028409F}"/>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2 7" xfId="53573" xr:uid="{B5C913D6-242B-40F3-8A39-AE9A52A3FC0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3 4" xfId="56586" xr:uid="{4E790126-2142-4C20-83F0-DE1AE918A926}"/>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2 8" xfId="50603" xr:uid="{B973BBF6-736C-44D6-8935-2B9D5B0121F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2 4" xfId="58112" xr:uid="{73FF7B28-B057-484D-B6C6-C6547CA671FF}"/>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3 7" xfId="52129" xr:uid="{B99CC2AD-C1D0-4E31-A93B-81B481FF9D3A}"/>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4 4" xfId="55142" xr:uid="{4F898B6C-7B81-45A7-B946-5159A79867C9}"/>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2 9" xfId="49159" xr:uid="{19EE3633-ED82-441A-A8A3-7E29B0EEBAA9}"/>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2 4" xfId="58834" xr:uid="{853D02E2-4AE2-49FF-A055-19829FDFC248}"/>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2 7" xfId="52851" xr:uid="{6B499EAD-A87A-4276-9B1E-F9FBBA24D14D}"/>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3 4" xfId="55864" xr:uid="{55CAB78E-18BF-4C73-BF5B-00D8453F6D7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3 8" xfId="49881" xr:uid="{0EFBA57B-DAAD-4E3A-9379-D2D5F0D8F254}"/>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2 4" xfId="57390" xr:uid="{6BB117CB-CDC0-45E9-B280-B4725D49BD50}"/>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4 7" xfId="51407" xr:uid="{7997A1FF-7F9B-48BB-BC34-AB49BDBA6C6E}"/>
    <cellStyle name="60% - Accent1 5 2 5" xfId="12583" xr:uid="{7ACD4B9F-0A89-4AE2-9A38-3D271753E5FF}"/>
    <cellStyle name="60% - Accent1 5 2 5 2" xfId="30510" xr:uid="{0A9296DE-60EA-45E2-9310-AB5DD3308C00}"/>
    <cellStyle name="60% - Accent1 5 2 5 3" xfId="42455" xr:uid="{9D942FCF-A407-48B4-8579-F0E2918FA1EB}"/>
    <cellStyle name="60% - Accent1 5 2 5 4" xfId="54420" xr:uid="{7F9B0D07-545D-4D7B-AF67-0806E916BCC1}"/>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2 4" xfId="59208" xr:uid="{C7E04252-1789-4637-B045-D93E171D29AC}"/>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2 7" xfId="53225" xr:uid="{C7E3E2A4-9A15-4DF1-ADB1-9C3B5E4213C5}"/>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3 4" xfId="56238" xr:uid="{1446A789-B486-4884-81B2-280C71DE8A47}"/>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2 8" xfId="50255" xr:uid="{C0618527-6FBA-4C1A-AE8A-BDF1BF68FCC4}"/>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2 4" xfId="57764" xr:uid="{4753AB9F-4D8D-4A1C-B7B4-568B487776C4}"/>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3 7" xfId="51781" xr:uid="{4CB1488D-E560-49A1-B29E-95EE0B78D70D}"/>
    <cellStyle name="60% - Accent1 5 3 4" xfId="12957" xr:uid="{5E537E84-7202-47B9-8277-D8F8EA1EE2A2}"/>
    <cellStyle name="60% - Accent1 5 3 4 2" xfId="30884" xr:uid="{677690C0-8B7C-4A84-A27F-3CE3695E07C8}"/>
    <cellStyle name="60% - Accent1 5 3 4 3" xfId="42829" xr:uid="{7A33FBC8-50D4-49D0-8F50-285EFAA517C2}"/>
    <cellStyle name="60% - Accent1 5 3 4 4" xfId="54794" xr:uid="{8F3BDE1E-B7A7-4C7C-BDCE-C63FCF9B0356}"/>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3 9" xfId="48811" xr:uid="{2A35531D-35F2-4787-9463-D10E7C4CA9F8}"/>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2 4" xfId="58486" xr:uid="{74D8E467-8EA5-45C5-BA85-FD00A0900B99}"/>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2 7" xfId="52503" xr:uid="{E369AE45-4860-4A5F-A946-22FF4E0239A4}"/>
    <cellStyle name="60% - Accent1 5 4 3" xfId="13679" xr:uid="{4E6FF685-3BB0-4708-BAC9-03B05362A3C6}"/>
    <cellStyle name="60% - Accent1 5 4 3 2" xfId="31606" xr:uid="{0477C75C-3CC1-4BF9-AD1F-F4BA82B593B9}"/>
    <cellStyle name="60% - Accent1 5 4 3 3" xfId="43551" xr:uid="{6BD3BAB1-8FE1-4296-B96B-7D66245351D4}"/>
    <cellStyle name="60% - Accent1 5 4 3 4" xfId="55516" xr:uid="{60DAE2ED-BE46-45B5-A3EA-EE51529F89D3}"/>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4 8" xfId="49533" xr:uid="{CFDD4E60-DBD0-4E8E-90D8-C6F2208E8990}"/>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2 4" xfId="57042" xr:uid="{7D857500-E69D-460E-949C-91C0E3F125A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5 7" xfId="51059" xr:uid="{EEC51FEA-8D5D-4813-9172-EEAA71CA6E54}"/>
    <cellStyle name="60% - Accent1 5 6" xfId="12235" xr:uid="{04D000AB-9172-4AF3-9C26-860DF825B778}"/>
    <cellStyle name="60% - Accent1 5 6 2" xfId="30162" xr:uid="{587E3ADE-F462-4B00-A6CB-7127A24C8A31}"/>
    <cellStyle name="60% - Accent1 5 6 3" xfId="42107" xr:uid="{03C51372-E0A8-4675-996E-0CE253E7DBFE}"/>
    <cellStyle name="60% - Accent1 5 6 4" xfId="54072" xr:uid="{D0A43451-4FDA-45E3-A715-F8738BE1DE21}"/>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10" xfId="48205" xr:uid="{33E9FD37-A604-45E7-8D50-499F7F6D6A33}"/>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2 4" xfId="59324" xr:uid="{37937456-992E-43FF-9D7F-B58A5EAE29F8}"/>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2 7" xfId="53341" xr:uid="{508AB28B-1EDC-4EAA-ADC6-0334E784823B}"/>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3 4" xfId="56354" xr:uid="{190D3DA2-8BBF-4A02-90CE-588DDE26A79D}"/>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2 8" xfId="50371" xr:uid="{2B7F8EA6-633B-4901-AF59-BE211598BFAC}"/>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2 4" xfId="57880" xr:uid="{AD6273C7-EEE6-47D7-8160-D872601557E5}"/>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3 7" xfId="51897" xr:uid="{EDD42D92-9B4C-4922-961D-3C258D1EF701}"/>
    <cellStyle name="60% - Accent1 6 2 4" xfId="13073" xr:uid="{F2CEDEAE-0358-4E9F-B3B5-07B8F89A6086}"/>
    <cellStyle name="60% - Accent1 6 2 4 2" xfId="31000" xr:uid="{973C111D-F31D-42C7-B602-3C0227794A39}"/>
    <cellStyle name="60% - Accent1 6 2 4 3" xfId="42945" xr:uid="{5461F1D0-C948-481E-BCF9-9AEBB586747B}"/>
    <cellStyle name="60% - Accent1 6 2 4 4" xfId="54910" xr:uid="{5832FC0C-F044-443F-87E1-101E27FB9DA0}"/>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2 9" xfId="48927" xr:uid="{A1BFC2B7-9BF3-4B02-B7B1-85E1D4BC0C9B}"/>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2 4" xfId="58602" xr:uid="{F5E658B4-A213-4010-BFBB-F61903BD9E05}"/>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2 7" xfId="52619" xr:uid="{87C1BAB0-82FB-4ED3-A577-9788D1D5ACA5}"/>
    <cellStyle name="60% - Accent1 6 3 3" xfId="13795" xr:uid="{004E3EC1-4BBD-4152-9275-5BF86347CBAB}"/>
    <cellStyle name="60% - Accent1 6 3 3 2" xfId="31722" xr:uid="{975879C3-9202-4DBE-AFFA-252864196EF0}"/>
    <cellStyle name="60% - Accent1 6 3 3 3" xfId="43667" xr:uid="{51832F72-09E9-4591-A8A2-ADE85F8723B8}"/>
    <cellStyle name="60% - Accent1 6 3 3 4" xfId="55632" xr:uid="{39ED6F8F-90B2-4EEF-96CE-1E0ADBA6BA01}"/>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3 8" xfId="49649" xr:uid="{EC8B4E71-41D7-4A0F-AA32-98C25C44CE83}"/>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2 4" xfId="57158" xr:uid="{8DC0DA04-61E9-4D98-AD8B-DCB2BDFA2913}"/>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4 7" xfId="51175" xr:uid="{334F038A-1ACA-4174-ACD5-5FC3C3A32778}"/>
    <cellStyle name="60% - Accent1 6 5" xfId="12351" xr:uid="{9F80E381-A693-4C30-87BE-81C65B6A5851}"/>
    <cellStyle name="60% - Accent1 6 5 2" xfId="30278" xr:uid="{F634B664-9F96-48F8-9CDC-B622AC122854}"/>
    <cellStyle name="60% - Accent1 6 5 3" xfId="42223" xr:uid="{3BEDC9EA-8BD0-4547-9220-2A9DF8E30133}"/>
    <cellStyle name="60% - Accent1 6 5 4" xfId="54188" xr:uid="{DB47C677-EFC8-43CD-9EE2-C31410C70CCA}"/>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10" xfId="48555" xr:uid="{181E20CF-0D9F-486A-BF67-F63507B9DB7E}"/>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2 4" xfId="59674" xr:uid="{5B792AB9-0AC0-4BAB-B9AB-45B3EE988B93}"/>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2 7" xfId="53691" xr:uid="{C9A2B5E9-5823-47ED-9C78-D223F5703AEA}"/>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3 4" xfId="56704" xr:uid="{97CECB34-7318-4187-82F6-00027500BF36}"/>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2 8" xfId="50721" xr:uid="{5342CE91-146E-46AB-BDEA-CF3D161C4C5F}"/>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2 4" xfId="58230" xr:uid="{34C63DD4-D062-4712-9A86-182401496F1A}"/>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3 7" xfId="52247" xr:uid="{E9861550-373D-4F65-8DC2-2F8058FBACF4}"/>
    <cellStyle name="60% - Accent1 7 2 4" xfId="13423" xr:uid="{1C19E53F-4AC7-456F-BE66-CA103A1C637F}"/>
    <cellStyle name="60% - Accent1 7 2 4 2" xfId="31350" xr:uid="{E0AD18F5-60FC-48E6-8C93-688225F03478}"/>
    <cellStyle name="60% - Accent1 7 2 4 3" xfId="43295" xr:uid="{0330D820-E29E-459A-91DE-A38467AD7E49}"/>
    <cellStyle name="60% - Accent1 7 2 4 4" xfId="55260" xr:uid="{BBD06AFB-C3A7-4E5D-B5B1-72D5F99ED9FA}"/>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2 9" xfId="49277" xr:uid="{6CC738ED-5916-4923-A3DE-3BFE132520DB}"/>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2 4" xfId="58952" xr:uid="{364C0651-4953-4456-B61D-66B402CFC999}"/>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2 7" xfId="52969" xr:uid="{AA2FAFB8-7C45-43D8-BE34-4E8319BBF1A6}"/>
    <cellStyle name="60% - Accent1 7 3 3" xfId="14145" xr:uid="{56C0FF7B-E5E1-4B6C-8F78-EE1881F984DC}"/>
    <cellStyle name="60% - Accent1 7 3 3 2" xfId="32072" xr:uid="{6B02BE00-7C88-4F5A-ACAE-31AC0125CDB7}"/>
    <cellStyle name="60% - Accent1 7 3 3 3" xfId="44017" xr:uid="{AB5931FD-8609-4CF8-9000-5C4D32163142}"/>
    <cellStyle name="60% - Accent1 7 3 3 4" xfId="55982" xr:uid="{BC134539-B4E9-4945-AA3E-EFEE0429A956}"/>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3 8" xfId="49999" xr:uid="{44EA9EA6-165D-474A-85E7-C671A7FB2CF4}"/>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2 4" xfId="57508" xr:uid="{FB8E180E-CDD3-4E68-8337-050DC4242CC3}"/>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4 7" xfId="51525" xr:uid="{3F9325B9-491B-455C-A136-33B8097E5135}"/>
    <cellStyle name="60% - Accent1 7 5" xfId="12701" xr:uid="{60A038A7-4BE8-4CB9-81CD-00A45D0874AC}"/>
    <cellStyle name="60% - Accent1 7 5 2" xfId="30628" xr:uid="{6EC43EB2-9E81-4666-9AB6-F869E37F2EAE}"/>
    <cellStyle name="60% - Accent1 7 5 3" xfId="42573" xr:uid="{AC8946F9-6F89-4C70-957D-EB42384FD795}"/>
    <cellStyle name="60% - Accent1 7 5 4" xfId="54538" xr:uid="{2B94C0A9-9726-46A6-BFCF-4357A79BF6F3}"/>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2 4" xfId="58976" xr:uid="{05549C54-D1DF-413F-9340-6BA067FFAAD1}"/>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2 7" xfId="52993" xr:uid="{472E9225-C518-4413-8BDF-F7A621E00242}"/>
    <cellStyle name="60% - Accent1 8 2 3" xfId="14169" xr:uid="{4C73CBD9-3BB4-433E-B1FE-B1A2C1A330C1}"/>
    <cellStyle name="60% - Accent1 8 2 3 2" xfId="32096" xr:uid="{9CDFCA79-AC29-46F3-8C9B-C40FF2BC5B9F}"/>
    <cellStyle name="60% - Accent1 8 2 3 3" xfId="44041" xr:uid="{13211193-0D68-43B7-BDC9-F2324889E3D3}"/>
    <cellStyle name="60% - Accent1 8 2 3 4" xfId="56006" xr:uid="{959B2233-0286-4B44-A876-0759DB33DD8E}"/>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2 8" xfId="50023" xr:uid="{A8D2796A-3CA4-433F-86AD-E9F9E25B2686}"/>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2 4" xfId="57532" xr:uid="{F3356A97-8C6B-4D0A-97C7-215FE3EDB8E0}"/>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3 7" xfId="51549" xr:uid="{BC7CD977-0C36-4035-9EE8-C9D9049C9F64}"/>
    <cellStyle name="60% - Accent1 8 4" xfId="12725" xr:uid="{D92AA56B-327B-44F1-B8A8-80A312724EE9}"/>
    <cellStyle name="60% - Accent1 8 4 2" xfId="30652" xr:uid="{D577441C-BA1F-49C7-B8F3-A1A866D4A268}"/>
    <cellStyle name="60% - Accent1 8 4 3" xfId="42597" xr:uid="{31586B84-8470-4E05-AA47-1FCF1CA6A50F}"/>
    <cellStyle name="60% - Accent1 8 4 4" xfId="54562" xr:uid="{7B08C9AA-5A1E-4586-B4B9-3CDE56E32BC4}"/>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8 9" xfId="48579" xr:uid="{683E8BE8-9F7C-4060-8AC3-CD7FF53AC178}"/>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2 4" xfId="58254" xr:uid="{C35B5ACE-D94F-46FE-89E8-105E8760DA2F}"/>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2 7" xfId="52271" xr:uid="{5A35882E-D829-4ABB-8007-6CB1E131185A}"/>
    <cellStyle name="60% - Accent1 9 3" xfId="13447" xr:uid="{8AAF32B2-5B45-4A01-9D3D-79BCF6E9FD99}"/>
    <cellStyle name="60% - Accent1 9 3 2" xfId="31374" xr:uid="{7A010EBE-F99D-4B0F-8311-9F8E7ADB6498}"/>
    <cellStyle name="60% - Accent1 9 3 3" xfId="43319" xr:uid="{49C6F8C9-BB4B-4AF2-B625-9D2C6C3C9497}"/>
    <cellStyle name="60% - Accent1 9 3 4" xfId="55284" xr:uid="{3D045DC3-7556-43E4-96C4-8FEAC541F962}"/>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1 9 8" xfId="49301" xr:uid="{2A470DB2-37E8-4055-8928-9A962240302E}"/>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2 4" xfId="59701" xr:uid="{35356D11-9E25-4E6E-BD5C-70731981943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2 7" xfId="53718" xr:uid="{45DCF830-C128-4B87-AA67-6647BF2CEE49}"/>
    <cellStyle name="60% - Accent2 10 3" xfId="14894" xr:uid="{9646F60C-72A6-4190-BF32-673AC50E7FC2}"/>
    <cellStyle name="60% - Accent2 10 3 2" xfId="32821" xr:uid="{D6E42223-39F5-483B-8039-FC4FA9DC8659}"/>
    <cellStyle name="60% - Accent2 10 3 3" xfId="44766" xr:uid="{65ABC5A3-32B5-4861-B282-835009084167}"/>
    <cellStyle name="60% - Accent2 10 3 4" xfId="56731" xr:uid="{476A1ECC-37D4-4341-8138-6473C8F49928}"/>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0 8" xfId="50748" xr:uid="{2346FC62-98B3-4F7C-A459-165BF682FD79}"/>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2 4" xfId="59734" xr:uid="{FA10F515-5129-4FE0-89E9-220F9F3FB738}"/>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2 7" xfId="53751" xr:uid="{BBA910B9-8E67-4AC8-BF16-387469CF1248}"/>
    <cellStyle name="60% - Accent2 11 3" xfId="14927" xr:uid="{463C68DF-D86C-4542-A882-95FA1C23A136}"/>
    <cellStyle name="60% - Accent2 11 3 2" xfId="32854" xr:uid="{E0A264EA-AABB-4FB6-B9A2-076252E52B76}"/>
    <cellStyle name="60% - Accent2 11 3 3" xfId="44799" xr:uid="{CAB7D5BB-918F-4AF2-A07D-D58083ABE819}"/>
    <cellStyle name="60% - Accent2 11 3 4" xfId="56764" xr:uid="{5453D993-7DE6-44BC-A73B-220C4D407916}"/>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1 8" xfId="50781" xr:uid="{3C95D5D9-D8A5-4402-A1BF-8FAB70DEFEC4}"/>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2 4" xfId="59755" xr:uid="{3069AB90-A922-4A49-BF47-6E78FBD277DA}"/>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2 7" xfId="53772" xr:uid="{E23C97D5-7E15-4762-ABCD-9C7FCA80B087}"/>
    <cellStyle name="60% - Accent2 12 3" xfId="14948" xr:uid="{DE57C3A6-70A0-4CDA-AA5B-962473B7C359}"/>
    <cellStyle name="60% - Accent2 12 3 2" xfId="32875" xr:uid="{5BD0C33E-43A6-4515-AF3B-43734487266A}"/>
    <cellStyle name="60% - Accent2 12 3 3" xfId="44820" xr:uid="{6DF1111C-7B06-48B2-B5A9-372EB7A14DEF}"/>
    <cellStyle name="60% - Accent2 12 3 4" xfId="56785" xr:uid="{6AB73F27-6383-4C7B-96B8-E986ADC5B660}"/>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2 8" xfId="50802" xr:uid="{25A4D0ED-639D-4258-98F0-23ED6F918F68}"/>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2 4" xfId="56812" xr:uid="{C9ED2969-BD85-4D34-B779-103D0591F665}"/>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3 7" xfId="50829" xr:uid="{5A1531C7-795A-43E1-B6DD-F7FAABD754C5}"/>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2 4" xfId="59778" xr:uid="{04EB4114-778B-42F0-A096-FFAD7B8F1D62}"/>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4 7" xfId="53795" xr:uid="{EECD4039-317D-4B6E-BD21-55609FF43CDA}"/>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5 5" xfId="53816" xr:uid="{04FA2EFE-DBD7-422F-89B1-8E469C0489E9}"/>
    <cellStyle name="60% - Accent2 16" xfId="12003" xr:uid="{B85BAEF8-0E70-462A-B3F1-60AA5A12315D}"/>
    <cellStyle name="60% - Accent2 16 2" xfId="29930" xr:uid="{85E8EA50-C68C-48A6-8328-106D31080BC4}"/>
    <cellStyle name="60% - Accent2 16 3" xfId="41875" xr:uid="{5E218B22-7CEA-49AA-899F-DF6EDE195980}"/>
    <cellStyle name="60% - Accent2 16 4" xfId="53840" xr:uid="{BC73E0EA-713C-424A-8CEB-D8413BB023A9}"/>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14" xfId="47891" xr:uid="{189FA9B0-A822-4874-A6AF-842050EF882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13" xfId="47949" xr:uid="{A7E2FF08-1D62-4B0B-82B7-E586BAEC5639}"/>
    <cellStyle name="60% - Accent2 2 2 2" xfId="248" xr:uid="{00000000-0005-0000-0000-000050000000}"/>
    <cellStyle name="60% - Accent2 2 2 2 10" xfId="36100" xr:uid="{076627C3-F9B9-4121-AFF3-9CB5E14FAA3C}"/>
    <cellStyle name="60% - Accent2 2 2 2 11" xfId="48065" xr:uid="{520120D9-7759-4018-AAB5-EFEF9B4D2568}"/>
    <cellStyle name="60% - Accent2 2 2 2 2" xfId="596" xr:uid="{00000000-0005-0000-0000-000050000000}"/>
    <cellStyle name="60% - Accent2 2 2 2 2 10" xfId="48413" xr:uid="{E2452F4E-A840-4280-B4E9-A6F7FD49591F}"/>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2 4" xfId="59532" xr:uid="{FCAC2798-FAD2-432B-87CB-8D7645791B71}"/>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2 7" xfId="53549" xr:uid="{5DF9AF5E-3910-4122-A58D-19C1B086C43D}"/>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3 4" xfId="56562" xr:uid="{6D6A5C44-ED1A-449A-8D9B-7A2547132A34}"/>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2 8" xfId="50579" xr:uid="{2833EDF2-DB99-490D-B5EF-214C3FCEB02D}"/>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2 4" xfId="58088" xr:uid="{217CC700-0856-42D3-85FF-D9DB30DD9B28}"/>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3 7" xfId="52105" xr:uid="{4A1528CA-53BB-422F-A6FB-AD75E59E072C}"/>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4 4" xfId="55118" xr:uid="{84B1DE9B-A8EF-4EB9-952C-385E7B8F6C6E}"/>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2 9" xfId="49135" xr:uid="{5915A8D6-C6BA-44D0-B05E-3C1676310980}"/>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2 4" xfId="58810" xr:uid="{20DFF072-A6DD-475B-9A35-A1BA280E8E09}"/>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2 7" xfId="52827" xr:uid="{9F01A6E4-3B6A-47D2-96CE-29D6511C8856}"/>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3 4" xfId="55840" xr:uid="{9E7ED20B-3CDC-405D-8476-AE0383214ACE}"/>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3 8" xfId="49857" xr:uid="{4A31EEF2-7E55-4994-985F-7FA397264EA2}"/>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2 4" xfId="57366" xr:uid="{AD1C210E-A764-4152-8768-4A85093CC53E}"/>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4 7" xfId="51383" xr:uid="{A8EF755A-E1EA-4AFF-8FDB-74D34B067652}"/>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5 4" xfId="54396" xr:uid="{885E6499-BF80-4D9C-A496-C4CCEFE5782B}"/>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2 4" xfId="59184" xr:uid="{18EF92C5-80C5-4C04-A244-3339232D17C5}"/>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2 7" xfId="53201" xr:uid="{C52AA87E-43EB-4508-9B29-51981564A11D}"/>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3 4" xfId="56214" xr:uid="{3F8467E9-49C1-4A2F-9F19-568A61E28BDD}"/>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2 8" xfId="50231" xr:uid="{3075ECEB-18DE-41EC-A472-BF619C3CB453}"/>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2 4" xfId="57740" xr:uid="{270F84B3-2493-435C-8858-721961BBD04C}"/>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3 7" xfId="51757" xr:uid="{7BABD6FA-2CCE-46D9-AE73-CD3ECD621978}"/>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4 4" xfId="54770" xr:uid="{23EF8454-5F47-4375-BE46-CA97A7777308}"/>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3 9" xfId="48787" xr:uid="{230DBADC-94DA-40B1-8C56-A6B566E4EEA9}"/>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2 4" xfId="58462" xr:uid="{46BA6E2F-13A6-4B16-A80E-81FF61276FE4}"/>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2 7" xfId="52479" xr:uid="{CDDAF082-46E7-4E9B-97FF-92248303EC25}"/>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3 4" xfId="55492" xr:uid="{7051F452-3A4C-4B3F-B24C-BE26F9888A8F}"/>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4 8" xfId="49509" xr:uid="{529FE249-D1AC-44D9-9A02-D36CA726FAAD}"/>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2 4" xfId="57018" xr:uid="{91C44B0A-596A-4426-B216-1BB52DA2384D}"/>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5 7" xfId="51035" xr:uid="{5251DAFA-D19B-4988-A2CD-B4BBA8A4CB04}"/>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6 4" xfId="54048" xr:uid="{39DD8D58-3023-433E-B15D-A5614C55F666}"/>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11" xfId="48181" xr:uid="{1A77E4E7-F997-40E7-A624-6EBF71DBBD1E}"/>
    <cellStyle name="60% - Accent2 2 2 3 2" xfId="712" xr:uid="{00000000-0005-0000-0000-000050000000}"/>
    <cellStyle name="60% - Accent2 2 2 3 2 10" xfId="48529" xr:uid="{7C126109-ABFF-471A-8A11-4631E049B8C3}"/>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2 4" xfId="59648" xr:uid="{6EF1F17B-BEDA-4A7A-906D-2EDC3BB8AA48}"/>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2 7" xfId="53665" xr:uid="{0839C1B1-272D-4A60-AA74-0DFBB173AA1C}"/>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3 4" xfId="56678" xr:uid="{E131FE28-B2E1-427B-BB1D-272DB6573E07}"/>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2 8" xfId="50695" xr:uid="{D1A57622-673F-4ACB-8D58-C32D997263BA}"/>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2 4" xfId="58204" xr:uid="{72F26D43-4EBF-459D-82A4-E69B16BF577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3 7" xfId="52221" xr:uid="{E15B449E-8840-4913-A123-6CF7366870FE}"/>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4 4" xfId="55234" xr:uid="{940CC23F-1803-409A-BE8D-27348F333C9E}"/>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2 9" xfId="49251" xr:uid="{B7E93461-A59A-458E-8C7D-E67FD4FC314D}"/>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2 4" xfId="58926" xr:uid="{CA47B8DA-116B-4523-87BD-99C6438F0539}"/>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2 7" xfId="52943" xr:uid="{177279C0-9DD9-4490-9756-FE609A474A9B}"/>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3 4" xfId="55956" xr:uid="{3D1F0715-A551-4269-8887-29427D1DF872}"/>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3 8" xfId="49973" xr:uid="{F25542A5-F4B5-43DE-A743-FFD9AFCF222C}"/>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2 4" xfId="57482" xr:uid="{01D3F52B-14A8-4217-8074-A6D6860BC3ED}"/>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4 7" xfId="51499" xr:uid="{49892118-3A34-4776-8E24-69840D651E0D}"/>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5 4" xfId="54512" xr:uid="{1B6FCA03-763B-4D3C-B3D7-609BC92330C9}"/>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2 4" xfId="59300" xr:uid="{F9620E59-9AB5-4FF7-9995-B424B7357FAB}"/>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2 7" xfId="53317" xr:uid="{3BB02441-4A37-429E-B70D-743E0886ACE2}"/>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3 4" xfId="56330" xr:uid="{903F3961-3FCD-443B-BE6D-E7D40B4DD62F}"/>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2 8" xfId="50347" xr:uid="{EB278804-711B-42D5-BCD6-A9FCAD8CDCBE}"/>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2 4" xfId="57856" xr:uid="{11825236-F8ED-4E83-A562-DF9F7318A2F4}"/>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3 7" xfId="51873" xr:uid="{3448FC9C-818A-47A5-8C66-877449D3C264}"/>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4 4" xfId="54886" xr:uid="{2EBEF72F-78FD-445F-9427-224B7E8E1176}"/>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3 9" xfId="48903" xr:uid="{F4DA8197-066B-4C3E-AF1F-B5DA307DD079}"/>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2 4" xfId="58578" xr:uid="{2D1B0B95-AB02-47D4-9842-F9F413AF76D4}"/>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2 7" xfId="52595" xr:uid="{576A7971-71A4-4EE5-B1BC-B16EFAD9E70B}"/>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3 4" xfId="55608" xr:uid="{FBD2CD27-CD45-4A27-BFC4-1BF44EE5A48F}"/>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4 8" xfId="49625" xr:uid="{FEC06C32-A606-4C43-A74E-6F9607BAE7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2 4" xfId="57134" xr:uid="{195B53BF-97DC-475B-A8C5-F2C43627B99A}"/>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5 7" xfId="51151" xr:uid="{013F7C53-1202-423A-9B68-C1E6F0F65DB0}"/>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6 4" xfId="54164" xr:uid="{D94AA875-E535-4788-9A63-1229CE72850B}"/>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10" xfId="48297" xr:uid="{556AC625-74E7-4D33-A234-C6B36C49AD2B}"/>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2 4" xfId="59416" xr:uid="{25B08B87-1EBC-4A0A-84CE-C626CD39B141}"/>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2 7" xfId="53433" xr:uid="{7D855149-563E-4B05-A6D2-3130328C51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3 4" xfId="56446" xr:uid="{816B4890-AE54-4A42-A8DA-4E0B4AA7697E}"/>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2 8" xfId="50463" xr:uid="{0C2DBB70-28D7-4A2E-8E10-BF25F84E80DD}"/>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2 4" xfId="57972" xr:uid="{3BFC0522-2FF2-40F8-BC11-95A98FDE603C}"/>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3 7" xfId="51989" xr:uid="{3524550F-2A9E-43CD-B560-AC2CB102507B}"/>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4 4" xfId="55002" xr:uid="{1660C236-B83E-4E12-9D40-BFDED722FFD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2 9" xfId="49019" xr:uid="{C2A2B8D0-0A8D-4C4C-9A7A-AF5BCA671EFF}"/>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2 4" xfId="58694" xr:uid="{3A7D4C01-7F89-4DD7-9F5A-EB04AE34C02B}"/>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2 7" xfId="52711" xr:uid="{CA7A8F60-95BB-45B9-B22C-2FE602DCF3FE}"/>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3 4" xfId="55724" xr:uid="{7AF801C6-01D2-4324-8191-302E64CA8F08}"/>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3 8" xfId="49741" xr:uid="{4C3E3307-860F-43F9-98B1-7111630F769E}"/>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2 4" xfId="57250" xr:uid="{EAB1E8A1-5EB5-4F32-A1D1-9846B99671EE}"/>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4 7" xfId="51267" xr:uid="{96CD055D-8E3F-4DB0-BDD2-30875C7B2596}"/>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5 4" xfId="54280" xr:uid="{046DEA49-2178-49BF-BB72-52C54DCCA3C5}"/>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2 4" xfId="59068" xr:uid="{D91E4233-3079-4FBD-8D2E-60462E2AC14B}"/>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2 7" xfId="53085" xr:uid="{C5BA2FFF-D45C-48B8-8BAB-A6307BB50D90}"/>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3 4" xfId="56098" xr:uid="{8E2E2A54-E1F7-42BA-9E88-256358B434DB}"/>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2 8" xfId="50115" xr:uid="{79BCC6B4-A016-40A0-8A8C-D2BE23851719}"/>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2 4" xfId="57624" xr:uid="{5EDA655E-3A7E-4D9F-B18C-DC60C5BD75C9}"/>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3 7" xfId="51641" xr:uid="{6534D629-29ED-4B55-8843-BC8742B6A4E1}"/>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4 4" xfId="54654" xr:uid="{2018A697-C91D-41C7-9C96-772A96DA1CE1}"/>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5 9" xfId="48671" xr:uid="{F8278723-E3F1-4FED-857E-F5A55F61BA08}"/>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2 4" xfId="58346" xr:uid="{AAA317BB-2FDC-484C-AF44-EE52BB9CAE1A}"/>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2 7" xfId="52363" xr:uid="{3EF4A3CA-1B0F-4BF1-B9C4-2534F5F15D6C}"/>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3 4" xfId="55376" xr:uid="{85E9031A-068F-4E71-9EB8-6CD3B4CB122F}"/>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6 8" xfId="49393" xr:uid="{98BF77C3-D02D-43BF-80BB-0EE4A02F66B4}"/>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2 4" xfId="56902" xr:uid="{E7EF41BE-5958-4998-8D16-DDF46578A73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7 7" xfId="50919" xr:uid="{6603259F-ADE7-483F-8C44-A935CF4EA51F}"/>
    <cellStyle name="60% - Accent2 2 2 8" xfId="12095" xr:uid="{231C7604-6EBC-4C35-8444-21AD8774229A}"/>
    <cellStyle name="60% - Accent2 2 2 8 2" xfId="30022" xr:uid="{5B96B373-33A0-47A6-901F-488ABA75270C}"/>
    <cellStyle name="60% - Accent2 2 2 8 3" xfId="41967" xr:uid="{38EC6A7E-B2FE-493B-A414-B333F4307D53}"/>
    <cellStyle name="60% - Accent2 2 2 8 4" xfId="53932" xr:uid="{53CA9E78-6132-4129-9648-93874C6ACDB7}"/>
    <cellStyle name="60% - Accent2 2 2 9" xfId="18054" xr:uid="{36CD9CAC-EDAD-40E2-95B1-EAFF041E7EC3}"/>
    <cellStyle name="60% - Accent2 2 3" xfId="190" xr:uid="{00000000-0005-0000-0000-000050000000}"/>
    <cellStyle name="60% - Accent2 2 3 10" xfId="36042" xr:uid="{3BD903A8-0331-4B0F-A347-426F554ECA7A}"/>
    <cellStyle name="60% - Accent2 2 3 11" xfId="48007" xr:uid="{89C134A3-5DB4-43BA-9BAD-5BD61C0AB1AC}"/>
    <cellStyle name="60% - Accent2 2 3 2" xfId="538" xr:uid="{00000000-0005-0000-0000-000050000000}"/>
    <cellStyle name="60% - Accent2 2 3 2 10" xfId="48355" xr:uid="{7AB574B5-19C8-4A34-A4AF-4CBCD03001EE}"/>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2 4" xfId="59474" xr:uid="{D7E4C38A-F15D-4953-B134-C50C3DFEC15A}"/>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2 7" xfId="53491" xr:uid="{33AD3A63-3ECD-4A0B-A818-7C77986E61FF}"/>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3 4" xfId="56504" xr:uid="{D4769569-4C63-49A6-A082-45B65431F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2 8" xfId="50521" xr:uid="{FE358899-9992-47D8-BA23-603AAF4B4E49}"/>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2 4" xfId="58030" xr:uid="{BE2B58A2-8469-4C4D-BC11-258EA2DB8BB6}"/>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3 7" xfId="52047" xr:uid="{DCD823FC-2AC0-4E3B-95A0-EDAB42E37948}"/>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4 4" xfId="55060" xr:uid="{551F5E4D-1E38-42A3-8AB9-1056981A8E7F}"/>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2 9" xfId="49077" xr:uid="{907071D5-39C2-4ED9-8157-DB9B1C0669E4}"/>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2 4" xfId="58752" xr:uid="{DCF0865A-29C1-4B2B-ABA3-FBA594A5D78A}"/>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2 7" xfId="52769" xr:uid="{7224D81B-FA22-466A-93F2-CE2CF7261970}"/>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3 4" xfId="55782" xr:uid="{6C3C3079-DFEE-4B4B-90AE-B8EB3C45A538}"/>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3 8" xfId="49799" xr:uid="{E5F635EE-633E-4B7B-9C33-92300CAB3BCA}"/>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2 4" xfId="57308" xr:uid="{9D801837-9445-4440-B007-2DA7B190EECE}"/>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4 7" xfId="51325" xr:uid="{E90216D9-7614-488C-9FE3-3DC3E2D67AA6}"/>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5 4" xfId="54338" xr:uid="{8E2B9BF0-2E8C-4FB3-9021-5239DB2858E0}"/>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2 4" xfId="59126" xr:uid="{29D9BC4C-3B75-4727-A17E-DA9EBA31B899}"/>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2 7" xfId="53143" xr:uid="{D5801558-E08C-4CB8-964A-B96EB65B57EE}"/>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3 4" xfId="56156" xr:uid="{FBB28AE6-F2D5-44B3-A57D-790360CE8E7F}"/>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2 8" xfId="50173" xr:uid="{EB0B58B6-4A2E-4BA8-992F-DADEDB190760}"/>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2 4" xfId="57682" xr:uid="{9452380F-A71B-40EE-9474-9B3DFFD6119D}"/>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3 7" xfId="51699" xr:uid="{518067AB-F4EA-4362-905E-A38706E11CDF}"/>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4 4" xfId="54712" xr:uid="{8D4F3FEA-032A-4925-8301-2C95E35AF2BD}"/>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3 9" xfId="48729" xr:uid="{2158055B-2F48-4DD7-9E91-96843FEE7F5A}"/>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2 4" xfId="58404" xr:uid="{26B15717-CDE1-4942-AF41-BED890A4ACA7}"/>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2 7" xfId="52421" xr:uid="{DF0F9962-33E4-4031-B79F-5E8B27D38712}"/>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3 4" xfId="55434" xr:uid="{88237D7A-AF03-4A6C-8671-557D3DFB02FF}"/>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4 8" xfId="49451" xr:uid="{E720B6D0-4D33-4CFD-8A60-57714F8019C1}"/>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2 4" xfId="56960" xr:uid="{09FB67E7-BC3B-4856-AB5A-6354DE18E91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5 7" xfId="50977" xr:uid="{C4555CBC-AE5D-4CE7-9A1E-6B529E4962A9}"/>
    <cellStyle name="60% - Accent2 2 3 6" xfId="12153" xr:uid="{E5A87AF0-96FA-45C9-8F52-F68FE284742F}"/>
    <cellStyle name="60% - Accent2 2 3 6 2" xfId="30080" xr:uid="{7AD9BB00-5AF5-41BB-8976-E6C42DBF6CBE}"/>
    <cellStyle name="60% - Accent2 2 3 6 3" xfId="42025" xr:uid="{8873C761-E4B5-44E4-BA99-2CCFF7C2FFAE}"/>
    <cellStyle name="60% - Accent2 2 3 6 4" xfId="53990" xr:uid="{AEF7DAAD-21D0-4CC0-A0B3-5BF13EAAA0B3}"/>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11" xfId="48123" xr:uid="{D609F4DA-059F-4AB9-A786-7710B121B699}"/>
    <cellStyle name="60% - Accent2 2 4 2" xfId="654" xr:uid="{00000000-0005-0000-0000-000050000000}"/>
    <cellStyle name="60% - Accent2 2 4 2 10" xfId="48471" xr:uid="{E2F4CE29-B01E-498A-BA23-8C9806E56584}"/>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2 4" xfId="59590" xr:uid="{AE0F2A5E-B6A7-4915-82BC-19F13D14D38B}"/>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2 7" xfId="53607" xr:uid="{84B37DD3-CDEC-4B8D-AE1B-91EF09AEFCBA}"/>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3 4" xfId="56620" xr:uid="{457BB3E1-E4AB-425F-A087-596892EF6059}"/>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2 8" xfId="50637" xr:uid="{162EC5C4-ECF9-47F3-9D8C-0BF8BDA7345C}"/>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2 4" xfId="58146" xr:uid="{DB1B2B03-4918-4149-9DAC-496BA5FE99B1}"/>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3 7" xfId="52163" xr:uid="{5523E0C2-F068-49A2-A25A-449756A02A4D}"/>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4 4" xfId="55176" xr:uid="{EA003EC0-FF03-4D08-88CB-9F063307B570}"/>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2 9" xfId="49193" xr:uid="{2AA496A2-C46D-4456-A21B-46FDAF1454EC}"/>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2 4" xfId="58868" xr:uid="{69C08181-68D6-4EA7-BDEE-353D0FE24BF9}"/>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2 7" xfId="52885" xr:uid="{CB1F12AC-CEA8-4DF7-8B70-1AE4295F316B}"/>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3 4" xfId="55898" xr:uid="{756289FA-D87F-4B55-AF3E-B34BCBDF751A}"/>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3 8" xfId="49915" xr:uid="{110CEFCB-4FAA-4772-B2B6-A5CCED6D0AF6}"/>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2 4" xfId="57424" xr:uid="{0E303C20-1AEA-414C-9EF3-E831081F8E3F}"/>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4 7" xfId="51441" xr:uid="{450CE7EC-B3D6-40C0-B30B-30D92F00722F}"/>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5 4" xfId="54454" xr:uid="{3070B17D-35E2-4DC7-A7F9-A32C3EED5D58}"/>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2 4" xfId="59242" xr:uid="{273D5D44-7258-4976-BB9A-0724A2BE2541}"/>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2 7" xfId="53259" xr:uid="{69BCF86B-0850-4557-BF53-72700BDD50C1}"/>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3 4" xfId="56272" xr:uid="{BA059453-DE49-45B8-AB8F-58A1B1ACA11B}"/>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2 8" xfId="50289" xr:uid="{E12AF2A6-905A-4099-BBFC-EF0D3BB5CB3E}"/>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2 4" xfId="57798" xr:uid="{A2AD62AB-F087-466A-BF0F-F2DFC538FC3C}"/>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3 7" xfId="51815" xr:uid="{502FB73E-4DC0-499A-B954-71D2B96A4D9A}"/>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4 4" xfId="54828" xr:uid="{0B7DBAFA-94D8-439D-A511-17AC63095242}"/>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3 9" xfId="48845" xr:uid="{BEE5D782-684D-4A7F-B8AE-EC3F66115822}"/>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2 4" xfId="58520" xr:uid="{B4553097-9FDB-4562-BF03-E781E54A9D86}"/>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2 7" xfId="52537" xr:uid="{2945CD5D-3405-4412-8609-1EF4473CD20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3 4" xfId="55550" xr:uid="{41C53B64-8AE0-42DB-8333-165A22F4BAB0}"/>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4 8" xfId="49567" xr:uid="{5D3E3330-2B75-4975-AD06-7E932B18BF6D}"/>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2 4" xfId="57076" xr:uid="{6504D6E6-A407-44A6-A09F-F141D4D15B92}"/>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5 7" xfId="51093" xr:uid="{103FA416-5E27-40EB-8555-EE44EC9C2AE0}"/>
    <cellStyle name="60% - Accent2 2 4 6" xfId="12269" xr:uid="{ABB81A73-4032-4A2E-A936-DAECCE61D9F9}"/>
    <cellStyle name="60% - Accent2 2 4 6 2" xfId="30196" xr:uid="{B2FFBA69-4738-4596-85F8-9A341954C57D}"/>
    <cellStyle name="60% - Accent2 2 4 6 3" xfId="42141" xr:uid="{75E6CBBC-7EDD-477C-AF11-3A408F330C9E}"/>
    <cellStyle name="60% - Accent2 2 4 6 4" xfId="54106" xr:uid="{03D2D0D8-263F-458B-B93E-061353A63A83}"/>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10" xfId="48239" xr:uid="{531B90B9-D98E-44D1-B27E-B0CED46923D9}"/>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2 4" xfId="59358" xr:uid="{D58036DD-6802-422A-A454-0B40388A070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2 7" xfId="53375" xr:uid="{BE92A171-EC4F-4A34-B2BD-096FD356995A}"/>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3 4" xfId="56388" xr:uid="{D1852FDD-621C-405A-8F80-66618291EB0F}"/>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2 8" xfId="50405" xr:uid="{D316CE17-FF1C-49CC-829D-0A2C69486C09}"/>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2 4" xfId="57914" xr:uid="{9D19B7E9-6940-48A2-8E25-E702BFCCBADC}"/>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3 7" xfId="51931" xr:uid="{C7B04BDA-FF29-439E-A632-9AC151084267}"/>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4 4" xfId="54944" xr:uid="{D40C246D-5B80-4255-B458-F7FA90829BB8}"/>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2 9" xfId="48961" xr:uid="{02A59D09-DCC9-4D11-A8F8-20E649B67A0D}"/>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2 4" xfId="58636" xr:uid="{4C9C39A7-569B-495E-9E1A-5C51F6881202}"/>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2 7" xfId="52653" xr:uid="{BFFFB9EE-567F-44CE-8CE4-AA54DF37EBCE}"/>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3 4" xfId="55666" xr:uid="{9E745D78-4BEA-48FA-961E-1B5958C2D529}"/>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3 8" xfId="49683" xr:uid="{02E1ED03-89C7-460C-AC7D-6A7A616E325F}"/>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2 4" xfId="57192" xr:uid="{46137190-6EBB-4C75-AB34-E33498533EB7}"/>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4 7" xfId="51209" xr:uid="{067F3E09-8EC7-4380-8F79-D413C545ADB8}"/>
    <cellStyle name="60% - Accent2 2 5 5" xfId="12385" xr:uid="{3B1F9725-FFFF-46AC-B054-8EE5C00FBC27}"/>
    <cellStyle name="60% - Accent2 2 5 5 2" xfId="30312" xr:uid="{66B5E136-D4B1-4F13-ABBE-E6C8364BE92C}"/>
    <cellStyle name="60% - Accent2 2 5 5 3" xfId="42257" xr:uid="{8095A3CA-E5B1-4D3B-A8CC-56F4F0DEC4BA}"/>
    <cellStyle name="60% - Accent2 2 5 5 4" xfId="54222" xr:uid="{CFD10BF4-CA9E-41F1-A9BC-DA0B466A8447}"/>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2 4" xfId="59010" xr:uid="{BCD7C7DC-F8A6-4AFD-A075-5341EAFBD0BB}"/>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2 7" xfId="53027" xr:uid="{EE9736A4-CA91-434E-8F04-FEDC77E86B1E}"/>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3 4" xfId="56040" xr:uid="{613AFCBA-3C27-40D9-B389-3BE556405EA3}"/>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2 8" xfId="50057" xr:uid="{F341A5CB-F70A-4C6E-BBC2-B489C46D8F6A}"/>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2 4" xfId="57566" xr:uid="{769A2C6A-79FA-4574-8DA8-A241BB3F1553}"/>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3 7" xfId="51583" xr:uid="{6BBC4B1F-CBAA-44C7-B373-8E4F413E300F}"/>
    <cellStyle name="60% - Accent2 2 6 4" xfId="12759" xr:uid="{9AEDD20E-4AFF-490B-B370-74A7C94A5BC5}"/>
    <cellStyle name="60% - Accent2 2 6 4 2" xfId="30686" xr:uid="{CFCDDF57-F947-4DE6-A621-3FDFCE1569C3}"/>
    <cellStyle name="60% - Accent2 2 6 4 3" xfId="42631" xr:uid="{035636F9-1D72-4F5D-85F0-55E3010E86DF}"/>
    <cellStyle name="60% - Accent2 2 6 4 4" xfId="54596" xr:uid="{FC2B9B1D-F502-47E3-B20F-DE0C0C442586}"/>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6 9" xfId="48613" xr:uid="{E8DA3891-74F8-4312-A2C0-421731E5A93C}"/>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2 4" xfId="58288" xr:uid="{1C91585D-EA21-4C01-9C6B-42DFE90D7730}"/>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2 7" xfId="52305" xr:uid="{0AA09E5F-4BA8-4551-A342-717559343D0B}"/>
    <cellStyle name="60% - Accent2 2 7 3" xfId="13481" xr:uid="{46A69BDD-6DA6-4B91-BA1A-22A6B85A3931}"/>
    <cellStyle name="60% - Accent2 2 7 3 2" xfId="31408" xr:uid="{E9BBA32A-7843-4CB4-98AA-D5DF9A775103}"/>
    <cellStyle name="60% - Accent2 2 7 3 3" xfId="43353" xr:uid="{8934BE26-6EC0-446F-8DCD-9C0FED73F39A}"/>
    <cellStyle name="60% - Accent2 2 7 3 4" xfId="55318" xr:uid="{2F27B630-5612-4678-8519-5BCDAFA4A479}"/>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7 8" xfId="49335" xr:uid="{767B3741-2C07-478E-9CBA-1B25DD261231}"/>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2 4" xfId="56844" xr:uid="{40FD64E1-A6C4-4208-AC3F-46305556AF0A}"/>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8 7" xfId="50861" xr:uid="{F41D02B3-7D0B-4329-9434-63EF2802724F}"/>
    <cellStyle name="60% - Accent2 2 9" xfId="12037" xr:uid="{1CC072F4-5E67-4FC1-8CF6-2800CB9EAC2E}"/>
    <cellStyle name="60% - Accent2 2 9 2" xfId="29964" xr:uid="{6C210BA3-E833-45DD-B28F-CEC598921756}"/>
    <cellStyle name="60% - Accent2 2 9 3" xfId="41909" xr:uid="{4BEA7164-6DFD-4D32-9318-8DE6EE616EA2}"/>
    <cellStyle name="60% - Accent2 2 9 4" xfId="53874" xr:uid="{70E2F638-363F-4DB0-A677-08CF246AD2F1}"/>
    <cellStyle name="60% - Accent2 20" xfId="23941" xr:uid="{27C46DBF-ED39-48F6-A15A-3C85F69511AB}"/>
    <cellStyle name="60% - Accent2 21" xfId="35889" xr:uid="{1E64D20B-25C8-4470-A665-719D11C898B5}"/>
    <cellStyle name="60% - Accent2 22" xfId="47833" xr:uid="{7E507995-82E3-4EB3-8818-D83D4BF43D51}"/>
    <cellStyle name="60% - Accent2 23" xfId="47854" xr:uid="{F31C5E6C-0EEF-4573-8E2A-EC0770989ABF}"/>
    <cellStyle name="60% - Accent2 24" xfId="59799" xr:uid="{413F25E8-ED29-4121-A84D-6E67FEA15C9D}"/>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13" xfId="47918" xr:uid="{AC9F1246-3530-46D0-8E42-F9CEE5B064AF}"/>
    <cellStyle name="60% - Accent2 3 2" xfId="217" xr:uid="{00000000-0005-0000-0000-000078000000}"/>
    <cellStyle name="60% - Accent2 3 2 10" xfId="36069" xr:uid="{5ADF3923-6FBA-40E8-8EDB-77186F36AB4A}"/>
    <cellStyle name="60% - Accent2 3 2 11" xfId="48034" xr:uid="{E8DA6E96-8124-4A1C-8BF6-F8D8D5285A46}"/>
    <cellStyle name="60% - Accent2 3 2 2" xfId="565" xr:uid="{00000000-0005-0000-0000-000078000000}"/>
    <cellStyle name="60% - Accent2 3 2 2 10" xfId="48382" xr:uid="{5CF12D49-CC23-409A-AD47-FCF6AF757CC6}"/>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2 4" xfId="59501" xr:uid="{CDE87DB9-12BA-4112-B7D1-0611D226C9E0}"/>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2 7" xfId="53518" xr:uid="{40F69463-C4C8-4109-A111-C3618C1DB606}"/>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3 4" xfId="56531" xr:uid="{98887A83-1B15-4402-9EF9-6E9AD75DB5F5}"/>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2 8" xfId="50548" xr:uid="{57DC6229-F2C5-4638-B188-DC0C0B1B61B6}"/>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2 4" xfId="58057" xr:uid="{61EB2A33-BA0A-4ED2-8AC6-91A6033E2188}"/>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3 7" xfId="52074" xr:uid="{636D585A-B54A-4BD2-ABBD-9572F4B5C423}"/>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4 4" xfId="55087" xr:uid="{A3F5AF80-0E2D-4955-89F0-9C6D36E41473}"/>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2 9" xfId="49104" xr:uid="{8BD2505E-2F63-4CE5-B2F8-D00A0AF943E6}"/>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2 4" xfId="58779" xr:uid="{37C94D9C-7A5F-48EC-A8D9-9A5D046EFDAB}"/>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2 7" xfId="52796" xr:uid="{4D88BC2D-7A4E-4BD8-9A3D-4D35452039C9}"/>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3 4" xfId="55809" xr:uid="{7FB1EF93-1F54-44AE-A44C-B7C4219815F9}"/>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3 8" xfId="49826" xr:uid="{956A4850-AC1C-4B92-8C01-25C747CB7499}"/>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2 4" xfId="57335" xr:uid="{11B6B7F0-E737-4D4B-B334-CBDE489D789E}"/>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4 7" xfId="51352" xr:uid="{40106BDD-583D-4B30-B0C6-E886B6E341DE}"/>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5 4" xfId="54365" xr:uid="{A900E8FE-E27C-40F1-B62F-30A9190585DB}"/>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2 4" xfId="59153" xr:uid="{C0FD9A34-2C44-45C4-A761-7B64CFBF596E}"/>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2 7" xfId="53170" xr:uid="{BD410E77-0952-4E3E-BFD1-294791FC2C5A}"/>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3 4" xfId="56183" xr:uid="{23B3DFC9-4691-473B-899A-E4EC04FDBD9F}"/>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2 8" xfId="50200" xr:uid="{055147C6-9D75-410D-A6AB-EB40B67A1C49}"/>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2 4" xfId="57709" xr:uid="{14445404-735C-42E8-B7BE-595B67949D93}"/>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3 7" xfId="51726" xr:uid="{F5B0EB62-96BA-4633-9550-3B73C0ED702A}"/>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4 4" xfId="54739" xr:uid="{871D1EE2-1151-4C51-B325-5B4FE7A84127}"/>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3 9" xfId="48756" xr:uid="{0655910D-60A3-44A9-8364-577A7021D125}"/>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2 4" xfId="58431" xr:uid="{5F0C30BD-7425-449B-938E-3CF1657DA85D}"/>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2 7" xfId="52448" xr:uid="{67DC082F-93DC-485E-A553-9C5CE4111C18}"/>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3 4" xfId="55461" xr:uid="{C25B9405-99B4-48E5-AE89-A9B4DF0FB777}"/>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4 8" xfId="49478" xr:uid="{DE1CC2C9-1A37-4DD4-A960-46CCF2B49AC4}"/>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2 4" xfId="56987" xr:uid="{E1C3486B-73F5-4EDD-8EF8-EB6E0779F209}"/>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5 7" xfId="51004" xr:uid="{DAA5A759-511E-4AB2-BAF8-409A24F30DE6}"/>
    <cellStyle name="60% - Accent2 3 2 6" xfId="12180" xr:uid="{508E5E88-9591-4FCC-9207-A8B6CD0C94F1}"/>
    <cellStyle name="60% - Accent2 3 2 6 2" xfId="30107" xr:uid="{BD17C79D-81D8-4D0B-9644-DD88D24E8134}"/>
    <cellStyle name="60% - Accent2 3 2 6 3" xfId="42052" xr:uid="{317BD069-0F56-4348-AE44-3213A69C6D6B}"/>
    <cellStyle name="60% - Accent2 3 2 6 4" xfId="54017" xr:uid="{0EE7A3B8-5546-4BA7-93D0-4B70E56E855C}"/>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11" xfId="48150" xr:uid="{EE34AA33-40E3-4031-A543-960AE4C6A32C}"/>
    <cellStyle name="60% - Accent2 3 3 2" xfId="681" xr:uid="{00000000-0005-0000-0000-000078000000}"/>
    <cellStyle name="60% - Accent2 3 3 2 10" xfId="48498" xr:uid="{CCFFE414-33DE-46F4-8A79-34DDC6E4BF3A}"/>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2 4" xfId="59617" xr:uid="{55CFA037-01F3-438D-9C4D-E71C3362FBD3}"/>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2 7" xfId="53634" xr:uid="{0BB86810-5008-485A-BE90-0FCA922B76F4}"/>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3 4" xfId="56647" xr:uid="{E5C33BB9-BF25-42C8-9A73-C85C9C6BAB2F}"/>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2 8" xfId="50664" xr:uid="{086D159D-207E-422B-8E63-4F679CCF0458}"/>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2 4" xfId="58173" xr:uid="{D4702662-3ABC-42FA-99D5-21C6028BF5E8}"/>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3 7" xfId="52190" xr:uid="{E61F87C5-14D8-439E-923F-EB642E0C3D10}"/>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4 4" xfId="55203" xr:uid="{72431036-FEB8-4068-9575-E9EEFCDB8613}"/>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2 9" xfId="49220" xr:uid="{0CC72A79-A4B7-4A70-AE28-EC2CA84AFD3A}"/>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2 4" xfId="58895" xr:uid="{ED03239C-80DF-4376-8177-F249C9228412}"/>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2 7" xfId="52912" xr:uid="{48ABB24A-9D11-4870-AD3E-0510CC5B5A44}"/>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3 4" xfId="55925" xr:uid="{99292AD7-22D1-4498-950D-27E2B767C8AB}"/>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3 8" xfId="49942" xr:uid="{28D13BB6-5838-4458-B3DC-21015BCD503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2 4" xfId="57451" xr:uid="{2D4778C9-2DD2-4249-8835-14D2D6939E71}"/>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4 7" xfId="51468" xr:uid="{71005562-A550-49F7-841B-5D43FBC024CA}"/>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5 4" xfId="54481" xr:uid="{8D28A579-5636-44AD-85B0-9B21BFE791B8}"/>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2 4" xfId="59269" xr:uid="{C6C7B038-5074-4883-AD2C-467998703399}"/>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2 7" xfId="53286" xr:uid="{D1DC5E76-6BE8-41EF-B0BE-5A90CB9F7094}"/>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3 4" xfId="56299" xr:uid="{37E5570B-4727-4CD7-ACE7-6639556B2509}"/>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2 8" xfId="50316" xr:uid="{1DAD039C-D88F-409E-8888-DBF430118058}"/>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2 4" xfId="57825" xr:uid="{9FC2C09E-C5CE-4789-9F66-D89CACAB60A8}"/>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3 7" xfId="51842" xr:uid="{79F21DAA-DEC6-4421-9570-E0DA0DE252A8}"/>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4 4" xfId="54855" xr:uid="{15083BA8-38C4-4AE7-AAA5-BB3A28B13CB7}"/>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3 9" xfId="48872" xr:uid="{113C77AE-C236-449C-A972-DA5EB6C6DA94}"/>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2 4" xfId="58547" xr:uid="{7EF1F580-4300-43A5-B149-7E4F6134F66A}"/>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2 7" xfId="52564" xr:uid="{43949797-8B4C-4280-BB49-9C06D2F16C0E}"/>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3 4" xfId="55577" xr:uid="{63B8AC2A-9EF5-4F4B-8C80-4D4D057890F2}"/>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4 8" xfId="49594" xr:uid="{03868C44-2AE1-49AC-887C-CB59EA7617D3}"/>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2 4" xfId="57103" xr:uid="{873E9635-D847-4B0C-A093-2F6C140DBC90}"/>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5 7" xfId="51120" xr:uid="{A7D40DB8-EFB6-40A0-B5A8-3E3AB6C97DCC}"/>
    <cellStyle name="60% - Accent2 3 3 6" xfId="12296" xr:uid="{833154D3-F56D-4A77-95AB-CFAC7A22073D}"/>
    <cellStyle name="60% - Accent2 3 3 6 2" xfId="30223" xr:uid="{9E77677B-D482-482F-A846-CE3B25B5087D}"/>
    <cellStyle name="60% - Accent2 3 3 6 3" xfId="42168" xr:uid="{4BCD54EF-4449-4CC3-AD22-F8A89FD94BFA}"/>
    <cellStyle name="60% - Accent2 3 3 6 4" xfId="54133" xr:uid="{5CE03433-12A4-4F87-BC3A-768A437828A8}"/>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10" xfId="48266" xr:uid="{3198CF9E-03F2-4374-A89B-9FCA43B4EF36}"/>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2 4" xfId="59385" xr:uid="{36157336-9594-4054-9BCB-D88D97E6DD74}"/>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2 7" xfId="53402" xr:uid="{3925D8CE-268F-47A0-9712-38BFCC44A6FD}"/>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3 4" xfId="56415" xr:uid="{9501EC30-000C-4AA8-BF70-A4FC77EE1C27}"/>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2 8" xfId="50432" xr:uid="{597E10D1-788C-4D80-BE72-9C3810C8CC8F}"/>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2 4" xfId="57941" xr:uid="{39F4F2E4-5D34-45CE-83E9-5F9AD8EB354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3 7" xfId="51958" xr:uid="{1129FCFA-3C2E-4CC7-A9AA-58F5202022F4}"/>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4 4" xfId="54971" xr:uid="{58419EF4-19E7-4041-BC8E-28217B577849}"/>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2 9" xfId="48988" xr:uid="{9E1139AD-EA8C-4AFE-998F-10038203C581}"/>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2 4" xfId="58663" xr:uid="{925BE838-F66D-4579-A35A-D7C42EB36B9D}"/>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2 7" xfId="52680" xr:uid="{EC12A532-374E-4CE1-A128-A4FFD8C38C9E}"/>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3 4" xfId="55693" xr:uid="{00660A56-53F5-42CC-BB2B-488A372651C8}"/>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3 8" xfId="49710" xr:uid="{3641594F-F4B4-4127-89E1-D2E6BC9E29B0}"/>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2 4" xfId="57219" xr:uid="{B6F2DAB7-B74C-4F24-8967-FE796C8C9035}"/>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4 7" xfId="51236" xr:uid="{C16B5758-146C-450B-9372-CEC08D58B4D2}"/>
    <cellStyle name="60% - Accent2 3 4 5" xfId="12412" xr:uid="{F4BF9121-76FE-49A1-B8AB-10123288BE58}"/>
    <cellStyle name="60% - Accent2 3 4 5 2" xfId="30339" xr:uid="{EEC1A4C1-3C30-409F-96CA-A0D0946B1DAC}"/>
    <cellStyle name="60% - Accent2 3 4 5 3" xfId="42284" xr:uid="{CE3BF905-B31D-46B6-AE64-E74AC41A84F9}"/>
    <cellStyle name="60% - Accent2 3 4 5 4" xfId="54249" xr:uid="{9E171C6C-12A1-4EEB-86C1-1E624E40315F}"/>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2 4" xfId="59037" xr:uid="{B7ABE2EC-57BC-40B3-9447-1C9ABE3DA763}"/>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2 7" xfId="53054" xr:uid="{45D87EB4-F8AE-4CB8-AACD-21C9132545FD}"/>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3 4" xfId="56067" xr:uid="{D22BD42C-317D-4FBB-9864-B2EA4C371C6C}"/>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2 8" xfId="50084" xr:uid="{55C0DB5B-D47E-4EA0-BB2B-54EFE964E131}"/>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2 4" xfId="57593" xr:uid="{FDC62F4C-8150-4F5A-B4E6-BCE3B87FF3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3 7" xfId="51610" xr:uid="{6BA577F1-CA86-4764-9A15-67E1CFF04042}"/>
    <cellStyle name="60% - Accent2 3 5 4" xfId="12786" xr:uid="{F67E3F81-FF3D-48B0-A88F-969F80518392}"/>
    <cellStyle name="60% - Accent2 3 5 4 2" xfId="30713" xr:uid="{C097E7E9-B099-4EB6-AA17-38CA7D4536B9}"/>
    <cellStyle name="60% - Accent2 3 5 4 3" xfId="42658" xr:uid="{C3170E8C-1C92-477A-8438-AC645C9AA195}"/>
    <cellStyle name="60% - Accent2 3 5 4 4" xfId="54623" xr:uid="{DE2A8369-1A06-4CE0-9D1D-78844A1448E6}"/>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5 9" xfId="48640" xr:uid="{3B9D4C4C-A4F7-4C06-BF74-3D0DD1B00D41}"/>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2 4" xfId="58315" xr:uid="{BA4BD5C4-B97D-4AB6-8113-7092CCE57F89}"/>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2 7" xfId="52332" xr:uid="{4A507BA4-E391-4E85-926B-645D11D18593}"/>
    <cellStyle name="60% - Accent2 3 6 3" xfId="13508" xr:uid="{CEE3254E-EE98-4FCB-8F72-5003DEB45123}"/>
    <cellStyle name="60% - Accent2 3 6 3 2" xfId="31435" xr:uid="{0DC7DC1D-9BF6-4515-8B29-6C5FD8545690}"/>
    <cellStyle name="60% - Accent2 3 6 3 3" xfId="43380" xr:uid="{3330D505-1A79-48AF-A48F-3556C310907D}"/>
    <cellStyle name="60% - Accent2 3 6 3 4" xfId="55345" xr:uid="{7B1722AC-0D5A-48A2-A502-A35FA7CC9C4E}"/>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6 8" xfId="49362" xr:uid="{47203104-F33A-4285-AFF3-92283B899CEE}"/>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2 4" xfId="56871" xr:uid="{EDADEE84-CAC4-486A-9CA3-242782012045}"/>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7 7" xfId="50888" xr:uid="{C54D6258-1E77-4398-A883-AEC4CB836612}"/>
    <cellStyle name="60% - Accent2 3 8" xfId="12064" xr:uid="{E0EEE867-6C83-42CB-B45A-2BD6530497D1}"/>
    <cellStyle name="60% - Accent2 3 8 2" xfId="29991" xr:uid="{09E19113-31A1-49E8-8D23-12DE8FB018A9}"/>
    <cellStyle name="60% - Accent2 3 8 3" xfId="41936" xr:uid="{D38921FB-02F3-4A21-AA1C-B65AB68D0781}"/>
    <cellStyle name="60% - Accent2 3 8 4" xfId="53901" xr:uid="{C4B5490D-55D7-4548-8EE3-591B6617005D}"/>
    <cellStyle name="60% - Accent2 3 9" xfId="18023" xr:uid="{328B176C-28A1-4D76-A48E-FB7032EEBA92}"/>
    <cellStyle name="60% - Accent2 4" xfId="159" xr:uid="{00000000-0005-0000-0000-0000CC000000}"/>
    <cellStyle name="60% - Accent2 4 10" xfId="36011" xr:uid="{E97EE60A-4F0F-4E2D-A101-9BA6E420E1DF}"/>
    <cellStyle name="60% - Accent2 4 11" xfId="47976" xr:uid="{5DAA2C00-962B-4D2F-8858-0200D043E093}"/>
    <cellStyle name="60% - Accent2 4 2" xfId="507" xr:uid="{00000000-0005-0000-0000-0000CC000000}"/>
    <cellStyle name="60% - Accent2 4 2 10" xfId="48324" xr:uid="{CAE0839E-EA88-4A56-BAA8-8AFB5BD9963B}"/>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2 4" xfId="59443" xr:uid="{5FE13DC8-35BB-4401-9B6C-F799C94C2C8B}"/>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2 7" xfId="53460" xr:uid="{C08FBE14-521C-46A3-907C-5A91A6354609}"/>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3 4" xfId="56473" xr:uid="{1DBBD4E4-4A60-4978-9FDF-9993571CF3FE}"/>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2 8" xfId="50490" xr:uid="{8B309444-767E-49BB-BDDD-50454319D8EC}"/>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2 4" xfId="57999" xr:uid="{010E224F-FAB9-4623-A218-5935055D1A88}"/>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3 7" xfId="52016" xr:uid="{BC4A143C-8DB6-415A-8F6B-87F9634CC2D5}"/>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4 4" xfId="55029" xr:uid="{D09100B6-F859-4C14-A1A2-A02B47258CD6}"/>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2 9" xfId="49046" xr:uid="{0BDDF023-B623-44F3-BC2B-5E63DF0D7E6C}"/>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2 4" xfId="58721" xr:uid="{A6DA471F-4501-4BFC-BE49-2F94230514C9}"/>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2 7" xfId="52738" xr:uid="{C36D4056-3A5E-497E-9510-0D5487A9C289}"/>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3 4" xfId="55751" xr:uid="{E4DD91A7-7B0C-4C9B-8879-F6AAD415EFF5}"/>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3 8" xfId="49768" xr:uid="{A7436193-798A-4D85-824A-CBACBA4E5023}"/>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2 4" xfId="57277" xr:uid="{18DDD276-5075-47C9-8679-22F8CF48112F}"/>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4 7" xfId="51294" xr:uid="{2C697C87-4D0A-4016-B9DF-B7D4A65CB3A2}"/>
    <cellStyle name="60% - Accent2 4 2 5" xfId="12470" xr:uid="{D6BD1CF3-B9ED-4433-A78D-FF2E42B1D62A}"/>
    <cellStyle name="60% - Accent2 4 2 5 2" xfId="30397" xr:uid="{B23750F8-900B-474B-90DB-C9031A478B8F}"/>
    <cellStyle name="60% - Accent2 4 2 5 3" xfId="42342" xr:uid="{8061D2B7-F8DB-46D9-B9AE-A359945D26D7}"/>
    <cellStyle name="60% - Accent2 4 2 5 4" xfId="54307" xr:uid="{3FED2F63-71FD-4CB5-8C46-B5787FE61C08}"/>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2 4" xfId="59095" xr:uid="{258B60A9-B199-4D1D-8E1F-336AAB51E98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2 7" xfId="53112" xr:uid="{667349D5-C216-44FB-874D-5BFD59E7E1C7}"/>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3 4" xfId="56125" xr:uid="{454035F9-0167-4A2C-95A0-6C6295ACA984}"/>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2 8" xfId="50142" xr:uid="{07B6C1BF-D2BA-4ED5-9950-D0606E0C5F10}"/>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2 4" xfId="57651" xr:uid="{F08B55AD-960B-43DF-BCFE-56FAC1B54BF8}"/>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3 7" xfId="51668" xr:uid="{90B11156-D25A-46FB-8267-CF38BDD9E9BF}"/>
    <cellStyle name="60% - Accent2 4 3 4" xfId="12844" xr:uid="{F47FEEE3-E045-453F-A95C-94BB9793CE81}"/>
    <cellStyle name="60% - Accent2 4 3 4 2" xfId="30771" xr:uid="{BD1D5726-7984-40F5-A285-F5CA68E3C542}"/>
    <cellStyle name="60% - Accent2 4 3 4 3" xfId="42716" xr:uid="{362F5B21-8C34-4CA1-8BAA-2E46DD7B56A8}"/>
    <cellStyle name="60% - Accent2 4 3 4 4" xfId="54681" xr:uid="{B7D220AC-3AB0-45A0-8AEE-F7F8B925AB47}"/>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3 9" xfId="48698" xr:uid="{6D0A3866-81BA-4C4A-A97F-699A5CC526B3}"/>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2 4" xfId="58373" xr:uid="{6DD3F730-3E7C-42DB-BB5D-CF465D5A49BB}"/>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2 7" xfId="52390" xr:uid="{9A33BF9C-BD63-4438-814A-4F8434EC9EBF}"/>
    <cellStyle name="60% - Accent2 4 4 3" xfId="13566" xr:uid="{67984789-E0F3-4E44-8BDF-71C28BCC3628}"/>
    <cellStyle name="60% - Accent2 4 4 3 2" xfId="31493" xr:uid="{324154C1-B47A-4210-92C9-943BB5F8C496}"/>
    <cellStyle name="60% - Accent2 4 4 3 3" xfId="43438" xr:uid="{471FB7DD-23F4-4ACB-9460-B6214E878406}"/>
    <cellStyle name="60% - Accent2 4 4 3 4" xfId="55403" xr:uid="{21050A63-426B-4ABC-8204-4E9838D2652B}"/>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4 8" xfId="49420" xr:uid="{549C70E2-3327-49F2-B4E9-54BF3E6BDC35}"/>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2 4" xfId="56929" xr:uid="{C867597C-1085-4220-8311-0DA96F687A21}"/>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5 7" xfId="50946" xr:uid="{95AC086D-E2BD-4722-996B-7EB41306C708}"/>
    <cellStyle name="60% - Accent2 4 6" xfId="12122" xr:uid="{4A38A506-D753-4918-9CA0-1761FBF74741}"/>
    <cellStyle name="60% - Accent2 4 6 2" xfId="30049" xr:uid="{BD948E05-C143-4583-856D-77D961104124}"/>
    <cellStyle name="60% - Accent2 4 6 3" xfId="41994" xr:uid="{88D05E85-7273-4728-946C-AAACF3E4A4B7}"/>
    <cellStyle name="60% - Accent2 4 6 4" xfId="53959" xr:uid="{2976D90C-96EB-4367-9734-22C0717A69F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11" xfId="48092" xr:uid="{36A6C4E8-D4C2-4C70-88ED-7669530ECCC0}"/>
    <cellStyle name="60% - Accent2 5 2" xfId="623" xr:uid="{00000000-0005-0000-0000-000040010000}"/>
    <cellStyle name="60% - Accent2 5 2 10" xfId="48440" xr:uid="{7A28C618-5BA7-45D9-A3FC-50EFB7EE77E9}"/>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2 4" xfId="59559" xr:uid="{8DA5B141-B99D-4ED9-9033-C994BCC055B2}"/>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2 7" xfId="53576" xr:uid="{8749DDD3-99B8-4A46-ACF3-8890A7EB88C3}"/>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3 4" xfId="56589" xr:uid="{651D9D15-A58A-4B03-A6FD-A8BA771EB759}"/>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2 8" xfId="50606" xr:uid="{3435BD66-9BBD-4B00-B4B5-684369ACDA7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2 4" xfId="58115" xr:uid="{A57A1A9C-F051-4C66-94BA-A5F1E1FBA7E0}"/>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3 7" xfId="52132" xr:uid="{40CA5753-E3F1-4D8F-8B2B-25A01CE2AF64}"/>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4 4" xfId="55145" xr:uid="{C5D0801F-BF7E-4A14-B2A6-0AF86167DC1C}"/>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2 9" xfId="49162" xr:uid="{40FB12D8-F910-47B0-9BBB-E6F91FB60C1D}"/>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2 4" xfId="58837" xr:uid="{8566F959-946D-4695-8E79-5EEA5AD42899}"/>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2 7" xfId="52854" xr:uid="{F40573DB-FD88-41D7-8719-C954D85918AE}"/>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3 4" xfId="55867" xr:uid="{82B18C59-6B22-454B-BE9E-F669D24226FB}"/>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3 8" xfId="49884" xr:uid="{7AF34466-DBA5-416E-8C25-49AB9360264A}"/>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2 4" xfId="57393" xr:uid="{614C3EE3-C45B-47D0-A0C9-D7BC6D257A61}"/>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4 7" xfId="51410" xr:uid="{B6ABD54A-2D5E-45AE-90C6-87CAE2C7BE8D}"/>
    <cellStyle name="60% - Accent2 5 2 5" xfId="12586" xr:uid="{8E112707-7778-4414-B73C-C6ECD2E47AFA}"/>
    <cellStyle name="60% - Accent2 5 2 5 2" xfId="30513" xr:uid="{589FE1CA-C797-4587-ACEB-96E7C46AE9B8}"/>
    <cellStyle name="60% - Accent2 5 2 5 3" xfId="42458" xr:uid="{D55BB2C3-4647-4318-8A36-81344AC0F165}"/>
    <cellStyle name="60% - Accent2 5 2 5 4" xfId="54423" xr:uid="{80AF3D06-0E10-4ABF-BDDD-F1664327B47D}"/>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2 4" xfId="59211" xr:uid="{62D041BE-BF6A-4E93-9A9D-40CDEEEBC582}"/>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2 7" xfId="53228" xr:uid="{40867B55-B105-4B75-9290-E5DB0C06D6B8}"/>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3 4" xfId="56241" xr:uid="{0FF2A2B7-B543-44F9-B2E0-43DA8D210379}"/>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2 8" xfId="50258" xr:uid="{33C98FBD-0162-40B8-AC95-B536040405B1}"/>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2 4" xfId="57767" xr:uid="{D42420E4-44A8-4CC2-BFE7-04A7ACB48367}"/>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3 7" xfId="51784" xr:uid="{195EAA10-2D4E-41C2-A929-3DE6509A5391}"/>
    <cellStyle name="60% - Accent2 5 3 4" xfId="12960" xr:uid="{8845C776-A7A0-4E61-A91F-E9E9CD516C4C}"/>
    <cellStyle name="60% - Accent2 5 3 4 2" xfId="30887" xr:uid="{CAA19AF7-2CF4-4E0E-A10D-34E5A63CFD78}"/>
    <cellStyle name="60% - Accent2 5 3 4 3" xfId="42832" xr:uid="{89B3C76D-874F-493D-B32E-EDF16F86B422}"/>
    <cellStyle name="60% - Accent2 5 3 4 4" xfId="54797" xr:uid="{E6B52700-BC0E-4851-82B0-44DE66093E8B}"/>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3 9" xfId="48814" xr:uid="{E851418E-033A-465F-8DA7-81C8EF12ECA6}"/>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2 4" xfId="58489" xr:uid="{5A2EC431-788D-4480-A85C-422652780BB6}"/>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2 7" xfId="52506" xr:uid="{41D30553-65AD-45AF-8B68-A88B72A1D155}"/>
    <cellStyle name="60% - Accent2 5 4 3" xfId="13682" xr:uid="{8FE788E4-8E33-4044-9095-5D1471E66952}"/>
    <cellStyle name="60% - Accent2 5 4 3 2" xfId="31609" xr:uid="{45C44201-D48F-421F-BB60-F141026E1D56}"/>
    <cellStyle name="60% - Accent2 5 4 3 3" xfId="43554" xr:uid="{2BC13C68-2C95-45F0-BEBF-CCB491ADDAC3}"/>
    <cellStyle name="60% - Accent2 5 4 3 4" xfId="55519" xr:uid="{CE134C0E-0B49-48FC-BCC6-FE8FFBD7155C}"/>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4 8" xfId="49536" xr:uid="{EB8804FC-E414-454D-BECD-92A92AE0EACC}"/>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2 4" xfId="57045" xr:uid="{4031D9DC-3FE3-4043-B137-4C1C58BC0D7A}"/>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5 7" xfId="51062" xr:uid="{AEA81AD1-15CE-4794-8A00-9545732D4AEF}"/>
    <cellStyle name="60% - Accent2 5 6" xfId="12238" xr:uid="{FB5AF59F-CCCC-47EB-A170-19CDA8BC3957}"/>
    <cellStyle name="60% - Accent2 5 6 2" xfId="30165" xr:uid="{F1606594-D970-4C83-BD86-8E1A360FAF96}"/>
    <cellStyle name="60% - Accent2 5 6 3" xfId="42110" xr:uid="{9B47D850-89A6-43AB-86D9-7890BD9A5042}"/>
    <cellStyle name="60% - Accent2 5 6 4" xfId="54075" xr:uid="{D367BE45-BDD4-4476-85F1-A37B32F632DB}"/>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10" xfId="48208" xr:uid="{104FCD76-CB54-4A33-83A2-2B7932F57389}"/>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2 4" xfId="59327" xr:uid="{72DA24A4-C970-4DC9-A38F-2D4C07AAE9EC}"/>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2 7" xfId="53344" xr:uid="{C3BF957E-656C-4250-AEE3-7A240A08790C}"/>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3 4" xfId="56357" xr:uid="{2AD0A55B-D6DF-49A4-B500-178A8982CFEC}"/>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2 8" xfId="50374" xr:uid="{DB745BE8-CC5B-4C06-9CA3-0234109BF0B5}"/>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2 4" xfId="57883" xr:uid="{88518EAD-A0B0-4734-9E62-7097C3C4D0EB}"/>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3 7" xfId="51900" xr:uid="{C75AED51-9CE4-4ED1-B94B-2091D84476A8}"/>
    <cellStyle name="60% - Accent2 6 2 4" xfId="13076" xr:uid="{1B028DD5-3D86-408D-9816-C85E02D2967F}"/>
    <cellStyle name="60% - Accent2 6 2 4 2" xfId="31003" xr:uid="{5050302B-776B-43FE-BE9E-D3FC6DCA79B2}"/>
    <cellStyle name="60% - Accent2 6 2 4 3" xfId="42948" xr:uid="{2A9B683B-DC2B-4AAB-ADA3-ECEA3C608421}"/>
    <cellStyle name="60% - Accent2 6 2 4 4" xfId="54913" xr:uid="{6F351C2F-DF05-4478-802B-7AD09714D9F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2 9" xfId="48930" xr:uid="{11158B7C-E160-4C33-B8F0-282D3AB4197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2 4" xfId="58605" xr:uid="{E6907967-8FA3-4169-A701-4B296799EE89}"/>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2 7" xfId="52622" xr:uid="{E6DCA1E1-6224-40CE-A902-ED0DD767D904}"/>
    <cellStyle name="60% - Accent2 6 3 3" xfId="13798" xr:uid="{16DB96A1-931E-4EFF-B2E5-5AE257267AAF}"/>
    <cellStyle name="60% - Accent2 6 3 3 2" xfId="31725" xr:uid="{556155DD-5DF4-4703-95DE-616F7D6B6BC4}"/>
    <cellStyle name="60% - Accent2 6 3 3 3" xfId="43670" xr:uid="{474E1D7A-9C2F-4D7B-8A7F-1FA9EEA0F76C}"/>
    <cellStyle name="60% - Accent2 6 3 3 4" xfId="55635" xr:uid="{AB685ED3-A1E5-41B7-B667-191DED8DB4F0}"/>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3 8" xfId="49652" xr:uid="{47FECBE1-A449-405E-8206-24F4863C85A5}"/>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2 4" xfId="57161" xr:uid="{9808FD04-2875-45D3-8FF4-CDF34706580B}"/>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4 7" xfId="51178" xr:uid="{B29CA99C-11C2-4827-8AAF-6967EE234E7F}"/>
    <cellStyle name="60% - Accent2 6 5" xfId="12354" xr:uid="{3E2542DE-9EA6-4327-897F-4A4087239BAC}"/>
    <cellStyle name="60% - Accent2 6 5 2" xfId="30281" xr:uid="{1E80C235-1F62-41C6-B000-CCF850020CBF}"/>
    <cellStyle name="60% - Accent2 6 5 3" xfId="42226" xr:uid="{72A30889-4E49-404C-A0A8-871AED15176F}"/>
    <cellStyle name="60% - Accent2 6 5 4" xfId="54191" xr:uid="{30E034EE-801D-48B5-9797-F90CA602F7D5}"/>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10" xfId="48558" xr:uid="{FCDB44CB-B9DD-449E-99ED-15C9827A2961}"/>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2 4" xfId="59677" xr:uid="{EF42F31A-F66F-4343-BBAD-438089418F4C}"/>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2 7" xfId="53694" xr:uid="{01691112-5E26-47C1-8A27-B9CA4ABD1A3C}"/>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3 4" xfId="56707" xr:uid="{BFA0EAD7-95DD-4302-9F00-51EF5BF9FC9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2 8" xfId="50724" xr:uid="{13420E2F-A7B8-4EC6-9798-9FB479F673BB}"/>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2 4" xfId="58233" xr:uid="{3A45709E-90A3-4CAF-BB94-2C3D0CEB0CC2}"/>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3 7" xfId="52250" xr:uid="{C25765F1-43D2-48DA-A3CA-19EB35021093}"/>
    <cellStyle name="60% - Accent2 7 2 4" xfId="13426" xr:uid="{B67ABD19-DC6D-4CF8-B41B-F845A158079D}"/>
    <cellStyle name="60% - Accent2 7 2 4 2" xfId="31353" xr:uid="{E0A37242-8302-4E49-B076-E5BE4282DDDE}"/>
    <cellStyle name="60% - Accent2 7 2 4 3" xfId="43298" xr:uid="{E5E01D56-CD10-4ABC-9652-9D591423C90D}"/>
    <cellStyle name="60% - Accent2 7 2 4 4" xfId="55263" xr:uid="{E28DCA6D-D3A3-4F73-9C60-E006DDCD7F2B}"/>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2 9" xfId="49280" xr:uid="{4862B6E9-C1CE-4DD4-8B86-0B019D14FC0C}"/>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2 4" xfId="58955" xr:uid="{321D181E-A39D-4B28-983F-2C8E4FB9C84B}"/>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2 7" xfId="52972" xr:uid="{F6DBB2FE-2220-45FF-B9C3-8D53C1D61DE4}"/>
    <cellStyle name="60% - Accent2 7 3 3" xfId="14148" xr:uid="{D0CF3517-5970-4D1A-8D84-F1D441AEC9D9}"/>
    <cellStyle name="60% - Accent2 7 3 3 2" xfId="32075" xr:uid="{DCBE89CA-2623-46B7-B1A1-291EC388B6A4}"/>
    <cellStyle name="60% - Accent2 7 3 3 3" xfId="44020" xr:uid="{D858B325-D9FC-453B-BEF2-18803499BC9F}"/>
    <cellStyle name="60% - Accent2 7 3 3 4" xfId="55985" xr:uid="{64C2696B-AD2C-4C4B-9BDD-C4225C6D8B89}"/>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3 8" xfId="50002" xr:uid="{0F263802-EB0B-4D78-AA04-6FA8BD6580FD}"/>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2 4" xfId="57511" xr:uid="{71720309-E7E8-43E1-81C9-13C5AFCBF36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4 7" xfId="51528" xr:uid="{8EC6A46A-66A2-4C0E-8A92-E9432BE23D01}"/>
    <cellStyle name="60% - Accent2 7 5" xfId="12704" xr:uid="{2E16DAB0-A676-4629-80F2-8914E262D48B}"/>
    <cellStyle name="60% - Accent2 7 5 2" xfId="30631" xr:uid="{C7D4F466-32FF-4A59-80EE-16179D0097D4}"/>
    <cellStyle name="60% - Accent2 7 5 3" xfId="42576" xr:uid="{FFEA9F7C-655D-493A-8074-5CF9F9A264DF}"/>
    <cellStyle name="60% - Accent2 7 5 4" xfId="54541" xr:uid="{3E72E69C-7EA5-4486-81DA-21CFD22FBEE2}"/>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2 4" xfId="58979" xr:uid="{EC064621-3E4B-4BCA-98E7-B8225A1BA164}"/>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2 7" xfId="52996" xr:uid="{06DB4553-C48F-4752-963E-500FB787C3D1}"/>
    <cellStyle name="60% - Accent2 8 2 3" xfId="14172" xr:uid="{A58384CD-44A2-410B-9CFF-BBFDFD89BDDE}"/>
    <cellStyle name="60% - Accent2 8 2 3 2" xfId="32099" xr:uid="{1871842D-14E6-4B94-9F04-BA0FD52B1D7C}"/>
    <cellStyle name="60% - Accent2 8 2 3 3" xfId="44044" xr:uid="{676BDC7B-E893-405D-A1BB-FA7D481E65AE}"/>
    <cellStyle name="60% - Accent2 8 2 3 4" xfId="56009" xr:uid="{4FD01F9C-30E2-4C10-9D30-37D39568E313}"/>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2 8" xfId="50026" xr:uid="{4638EBDB-3FF2-4CC2-AB08-DC9463F7ED70}"/>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2 4" xfId="57535" xr:uid="{308D2A37-830F-4D32-B157-E6231BB34BDD}"/>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3 7" xfId="51552" xr:uid="{CF8F137A-FFDE-4357-912A-728EA7A8AF67}"/>
    <cellStyle name="60% - Accent2 8 4" xfId="12728" xr:uid="{4A9C2096-501C-4489-9004-53B9168F3C43}"/>
    <cellStyle name="60% - Accent2 8 4 2" xfId="30655" xr:uid="{C4CD2B0D-A862-4B69-AF10-4415A8A21E9D}"/>
    <cellStyle name="60% - Accent2 8 4 3" xfId="42600" xr:uid="{EC1CEFBA-61BB-4815-BC59-7E537BFB977D}"/>
    <cellStyle name="60% - Accent2 8 4 4" xfId="54565" xr:uid="{0EF2823A-682B-4EA4-863C-2FB1E003DAF4}"/>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8 9" xfId="48582" xr:uid="{7EE57AF9-C64F-46F9-B8C0-9777624244A5}"/>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2 4" xfId="58257" xr:uid="{7BB9347E-56A0-45DA-87B2-38F59985FF12}"/>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2 7" xfId="52274" xr:uid="{519091D0-27C1-4786-8A5F-70E0C2B7B153}"/>
    <cellStyle name="60% - Accent2 9 3" xfId="13450" xr:uid="{98BC59EA-E374-4C00-8886-A0F75EA530A3}"/>
    <cellStyle name="60% - Accent2 9 3 2" xfId="31377" xr:uid="{7770561F-D8A8-47E5-85D2-9C35FC1831DD}"/>
    <cellStyle name="60% - Accent2 9 3 3" xfId="43322" xr:uid="{9E085608-9E81-4D09-B8AB-89AA0D576752}"/>
    <cellStyle name="60% - Accent2 9 3 4" xfId="55287" xr:uid="{BAC51F9A-2946-421A-BD0B-EA0F4A9C62C1}"/>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2 9 8" xfId="49304" xr:uid="{87DF90F3-455B-43EA-843C-FD1BE041A534}"/>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2 4" xfId="59704" xr:uid="{BE93ADB7-1ED6-41E5-BEAA-838553DEE9CD}"/>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2 7" xfId="53721" xr:uid="{543FDF05-6734-4B9F-B2AB-A177580C9096}"/>
    <cellStyle name="60% - Accent3 10 3" xfId="14897" xr:uid="{0848DF4E-B581-4C08-AAE6-492D9473C08F}"/>
    <cellStyle name="60% - Accent3 10 3 2" xfId="32824" xr:uid="{DB119DEC-283D-4390-B3DE-3171B3A55365}"/>
    <cellStyle name="60% - Accent3 10 3 3" xfId="44769" xr:uid="{12C9998D-DBEB-4252-9FB9-5CB4AE8A0877}"/>
    <cellStyle name="60% - Accent3 10 3 4" xfId="56734" xr:uid="{64A560CD-D348-4D22-8DF1-2635BBAE8FCA}"/>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0 8" xfId="50751" xr:uid="{FD4C7D74-56EC-4461-9342-399208FE23A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2 4" xfId="59737" xr:uid="{53DC9A45-6A29-49F2-824B-07C32ABA6356}"/>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2 7" xfId="53754" xr:uid="{CDA78EED-AB4C-447C-8CEB-11B1BA711DE8}"/>
    <cellStyle name="60% - Accent3 11 3" xfId="14930" xr:uid="{7F238514-0B47-4A09-80EE-1E002AB9DA66}"/>
    <cellStyle name="60% - Accent3 11 3 2" xfId="32857" xr:uid="{BF26F25D-9453-4DE5-9B8F-A1B9FA78D0DC}"/>
    <cellStyle name="60% - Accent3 11 3 3" xfId="44802" xr:uid="{C1395027-8EF7-4F9D-85BD-54786A98989B}"/>
    <cellStyle name="60% - Accent3 11 3 4" xfId="56767" xr:uid="{A41943F9-E856-47CC-B722-9E9C36F75AAA}"/>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1 8" xfId="50784" xr:uid="{0535066F-DF66-4B14-A980-1F04BBDBFC63}"/>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2 4" xfId="59758" xr:uid="{E9877001-64B5-4B90-93A3-C640F305E2CB}"/>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2 7" xfId="53775" xr:uid="{073572A6-9688-42EB-88A1-30E47FF23271}"/>
    <cellStyle name="60% - Accent3 12 3" xfId="14951" xr:uid="{481A4BB6-38A0-4E8F-8626-A04B57AD2D29}"/>
    <cellStyle name="60% - Accent3 12 3 2" xfId="32878" xr:uid="{AF24BC13-3C13-4E53-ACCA-68B553B174A7}"/>
    <cellStyle name="60% - Accent3 12 3 3" xfId="44823" xr:uid="{4FFEA0B8-BF93-43AD-B8B2-97B3E3873943}"/>
    <cellStyle name="60% - Accent3 12 3 4" xfId="56788" xr:uid="{4BC9FB54-DA50-4210-B13B-CD37FDEB2CB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2 8" xfId="50805" xr:uid="{62E20138-5757-4C95-8C53-42FE43F4237C}"/>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2 4" xfId="56815" xr:uid="{B286CC50-34A5-4339-8FC9-99FE888EAE7E}"/>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3 7" xfId="50832" xr:uid="{96722DA8-3361-4B39-ABA4-35F60C6158D7}"/>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2 4" xfId="59781" xr:uid="{2B7CC68D-8928-48CA-95C9-726B4A8B2851}"/>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4 7" xfId="53798" xr:uid="{04D249DC-235D-4E49-904B-D252FD2047A2}"/>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5 5" xfId="53819" xr:uid="{81C2390B-88CA-440F-95C2-0F0D35188EC2}"/>
    <cellStyle name="60% - Accent3 16" xfId="12007" xr:uid="{6D5FAA64-2239-47C4-8AA2-27E6A3D0D42D}"/>
    <cellStyle name="60% - Accent3 16 2" xfId="29934" xr:uid="{53BF6E05-BC8A-4B54-A72A-B2FD16BF4BE2}"/>
    <cellStyle name="60% - Accent3 16 3" xfId="41879" xr:uid="{C663FD18-DC94-46C2-B53A-7DB7194A22BD}"/>
    <cellStyle name="60% - Accent3 16 4" xfId="53844" xr:uid="{BFF6EE7F-2AD2-435E-8EFD-13F4FA369EC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14" xfId="47894" xr:uid="{DF33A6CF-8A66-4E5F-A827-3422F24C0CCA}"/>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13" xfId="47952" xr:uid="{FC336DF0-67B6-4B15-B92E-5D6488231C9F}"/>
    <cellStyle name="60% - Accent3 2 2 2" xfId="251" xr:uid="{00000000-0005-0000-0000-000051000000}"/>
    <cellStyle name="60% - Accent3 2 2 2 10" xfId="36103" xr:uid="{9A59B1A6-0C8F-447E-ADF6-42AE9573F9CF}"/>
    <cellStyle name="60% - Accent3 2 2 2 11" xfId="48068" xr:uid="{9B1591F0-FC38-45EA-85C4-61A1F6617DDA}"/>
    <cellStyle name="60% - Accent3 2 2 2 2" xfId="599" xr:uid="{00000000-0005-0000-0000-000051000000}"/>
    <cellStyle name="60% - Accent3 2 2 2 2 10" xfId="48416" xr:uid="{0CD76705-C419-4E71-BD0F-6ADB8AED50B1}"/>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2 4" xfId="59535" xr:uid="{95F25A86-B758-4BF6-909F-A4EF26F60883}"/>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2 7" xfId="53552" xr:uid="{3D9C16C4-044A-40BC-9A0A-D6349C0EA16F}"/>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3 4" xfId="56565" xr:uid="{FC0DFD79-A886-4282-A315-E81E9C0AF077}"/>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2 8" xfId="50582" xr:uid="{E439A759-08BD-4DCC-81D5-59C16A17F4B6}"/>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2 4" xfId="58091" xr:uid="{516D477B-E33A-4C88-904B-EE7EF0E56319}"/>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3 7" xfId="52108" xr:uid="{B7A9B2A1-BFEE-4B03-B7DB-2E1E1AC2D4EF}"/>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4 4" xfId="55121" xr:uid="{F9A1E9DD-7C9D-4DD2-8C74-27BD9F095238}"/>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2 9" xfId="49138" xr:uid="{92D44890-D993-4DBC-844D-D1F680A1F1BE}"/>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2 4" xfId="58813" xr:uid="{32792C9D-6A4E-4B7C-9756-C57B11185077}"/>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2 7" xfId="52830" xr:uid="{206E01D9-689A-43F6-B19B-852029BE3C75}"/>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3 4" xfId="55843" xr:uid="{550D849D-FCEA-4536-9F64-3E2BAC43F686}"/>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3 8" xfId="49860" xr:uid="{BD0417C0-5B54-4052-8306-4152E9E0C810}"/>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2 4" xfId="57369" xr:uid="{B61FE698-7E97-4771-8074-35A3DE22C3BD}"/>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4 7" xfId="51386" xr:uid="{7E2C54E0-2D1F-4137-B956-8C892727C3E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5 4" xfId="54399" xr:uid="{0586BE51-55A9-4C41-9D38-23DE15C45310}"/>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2 4" xfId="59187" xr:uid="{930F4BAC-052D-4C53-8989-580534456C75}"/>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2 7" xfId="53204" xr:uid="{C8E5A47D-D5CE-462A-995B-7D60F2D2F0A4}"/>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3 4" xfId="56217" xr:uid="{AC9E2C17-58F0-49AA-B436-5B3EB3219B57}"/>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2 8" xfId="50234" xr:uid="{5F1E6E5F-A677-459F-BFA7-F5DE37074D29}"/>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2 4" xfId="57743" xr:uid="{FDE00E7B-2583-43C8-AD6E-5567EF3954EB}"/>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3 7" xfId="51760" xr:uid="{4E561A05-4098-47D8-96F7-672F9E02EDD5}"/>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4 4" xfId="54773" xr:uid="{12972C7A-6164-49CA-9D09-0CDC83583EF0}"/>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3 9" xfId="48790" xr:uid="{7ED39ECE-3FDD-42E5-B206-2935FA62EC1E}"/>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2 4" xfId="58465" xr:uid="{44FD2F72-7E94-4D33-A22B-F829701DD9E0}"/>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2 7" xfId="52482" xr:uid="{899568B2-4916-487F-BC18-305969674367}"/>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3 4" xfId="55495" xr:uid="{13628586-DC16-4A88-B00B-96290984A6A5}"/>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4 8" xfId="49512" xr:uid="{97163DB4-8362-4599-9D90-C6298B9734A4}"/>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2 4" xfId="57021" xr:uid="{7D612C5C-1DBE-448F-B8BA-F88EAF2E9FF5}"/>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5 7" xfId="51038" xr:uid="{B465EC4A-16FF-4CD9-B296-04175104A157}"/>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6 4" xfId="54051" xr:uid="{B64E58E6-BCAB-4761-B129-BA3B5A97AA4A}"/>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11" xfId="48184" xr:uid="{25D886E7-AD4F-40C7-BCC9-E22CA846081E}"/>
    <cellStyle name="60% - Accent3 2 2 3 2" xfId="715" xr:uid="{00000000-0005-0000-0000-000051000000}"/>
    <cellStyle name="60% - Accent3 2 2 3 2 10" xfId="48532" xr:uid="{92B47024-1BAB-4FCE-9BDD-C11A3D8A2219}"/>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2 4" xfId="59651" xr:uid="{95AE150A-ADF6-4A6C-8A5E-D41410CC3644}"/>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2 7" xfId="53668" xr:uid="{09422EE6-C71D-4AAE-AEDC-1065F5CA9178}"/>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3 4" xfId="56681" xr:uid="{8F9DA751-39EF-42A8-9161-44697D2DAFA4}"/>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2 8" xfId="50698" xr:uid="{F8CF07FD-A27B-4E3E-A8A1-29B7DC79BE0E}"/>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2 4" xfId="58207" xr:uid="{4623A7A4-7B0C-4926-BE03-CEE12D468455}"/>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3 7" xfId="52224" xr:uid="{CF92542B-69F8-44E1-8A82-5B2A782FD17D}"/>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4 4" xfId="55237" xr:uid="{8FB17E72-74CF-43F6-BE42-5B0E83C2102A}"/>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2 9" xfId="49254" xr:uid="{CBB0DAF6-7975-4DAF-B65A-D029FE1536B2}"/>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2 4" xfId="58929" xr:uid="{39FADF55-D5EF-485A-9933-2C65A566F94B}"/>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2 7" xfId="52946" xr:uid="{76EEBC53-7D3E-40E0-97B7-C4CD50E4F017}"/>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3 4" xfId="55959" xr:uid="{D60204BE-1087-4390-BDE9-76A5D0476369}"/>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3 8" xfId="49976" xr:uid="{5EF877D6-A009-463C-AECB-638D7D638AB6}"/>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2 4" xfId="57485" xr:uid="{6C705677-CFE9-4778-B81B-F108AAF2182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4 7" xfId="51502" xr:uid="{31FBF949-33C4-4DFC-A31B-07CAD11987A1}"/>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5 4" xfId="54515" xr:uid="{D31B7B0A-854A-4ECD-B6C9-213E3D468BA3}"/>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2 4" xfId="59303" xr:uid="{216A29CC-E92C-4225-8A1E-064FB5D8A84F}"/>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2 7" xfId="53320" xr:uid="{4B2EB923-81BA-49F4-90D3-070D02BE1543}"/>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3 4" xfId="56333" xr:uid="{9CE012B7-355E-43DD-9FDA-0B364975EAA4}"/>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2 8" xfId="50350" xr:uid="{62E4DCBC-4B58-4B68-85BE-231F7F7CAD80}"/>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2 4" xfId="57859" xr:uid="{40D22844-848D-446B-9825-ED7D5FAE79FE}"/>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3 7" xfId="51876" xr:uid="{4322FBBB-7127-4CD8-959A-77452D546AC5}"/>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4 4" xfId="54889" xr:uid="{9D71022C-A276-4E20-8416-AF56047ABCDB}"/>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3 9" xfId="48906" xr:uid="{F18EF3B3-DE8D-49DF-8041-9C3DEDCFE97D}"/>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2 4" xfId="58581" xr:uid="{4D322EE4-F584-400A-A1DC-0035D2BFCC1A}"/>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2 7" xfId="52598" xr:uid="{A79441A6-E78E-4099-B69C-D688615EAC8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3 4" xfId="55611" xr:uid="{7BC59323-FDFC-4F5C-9828-5972D7A72BF7}"/>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4 8" xfId="49628" xr:uid="{E729F2A7-CA1F-4AA6-91F3-D051C282BA1B}"/>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2 4" xfId="57137" xr:uid="{6649DD9D-3B84-4AAA-BE01-D21474815644}"/>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5 7" xfId="51154" xr:uid="{D7D0C34F-DFB6-43FE-9DC1-38C171C05284}"/>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6 4" xfId="54167" xr:uid="{3ECA94A2-8FA5-4305-9956-C83841617726}"/>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10" xfId="48300" xr:uid="{C22A28B8-E4BA-4E20-AB36-D42B59F22A35}"/>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2 4" xfId="59419" xr:uid="{8EF98DFF-D88B-40E6-AC28-D5733E1FAA62}"/>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2 7" xfId="53436" xr:uid="{15D75DBB-F5E2-478B-B446-506AD0E6C532}"/>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3 4" xfId="56449" xr:uid="{BDDC40D2-7B7D-4D48-AB3C-4626235BEE03}"/>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2 8" xfId="50466" xr:uid="{9F22DC13-E76F-498C-85BA-F812D1404C14}"/>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2 4" xfId="57975" xr:uid="{56CB25C6-2BA6-451C-869A-100699BAF67F}"/>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3 7" xfId="51992" xr:uid="{B75FA65C-D6C6-48A7-B3A6-2788085A6701}"/>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4 4" xfId="55005" xr:uid="{66D8D806-040F-4787-92AF-38DCDE3CE2AC}"/>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2 9" xfId="49022" xr:uid="{E77AF63C-5342-4D5A-8BA1-4D16D15B355D}"/>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2 4" xfId="58697" xr:uid="{9D6DC82D-19BE-4618-9525-5732F493754C}"/>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2 7" xfId="52714" xr:uid="{31FC0B36-7D2A-4840-B63E-2570AA2EEFE9}"/>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3 4" xfId="55727" xr:uid="{C3869559-FA6E-4203-92BF-8FF54CECA26A}"/>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3 8" xfId="49744" xr:uid="{931E40C4-845B-48ED-87AB-A8EB1D6ABE2F}"/>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2 4" xfId="57253" xr:uid="{70D3ED39-3A60-453C-93B1-339D74684F57}"/>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4 7" xfId="51270" xr:uid="{812CFF84-340F-47A1-A172-D9410A32A77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5 4" xfId="54283" xr:uid="{892AF7EE-5608-45BE-B5FE-0A218B765489}"/>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2 4" xfId="59071" xr:uid="{71C56F03-2AF0-4AEA-B53B-0473000E2231}"/>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2 7" xfId="53088" xr:uid="{441854B4-78A2-4544-9FE4-99B7ABA3C72D}"/>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3 4" xfId="56101" xr:uid="{9ADF7DE6-152D-4F67-AD46-1DFF7BC00534}"/>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2 8" xfId="50118" xr:uid="{96088911-D108-46D6-B1BE-DBEE08687777}"/>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2 4" xfId="57627" xr:uid="{B1C25FC7-CADE-44AF-9348-A61E7413505F}"/>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3 7" xfId="51644" xr:uid="{D824CF4D-6410-4EC6-B0E9-CA91BC74A4EE}"/>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4 4" xfId="54657" xr:uid="{518277BC-C96D-4664-A5C2-A860867D40D0}"/>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5 9" xfId="48674" xr:uid="{9859666D-5BC5-4B80-991F-9FCD544295FE}"/>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2 4" xfId="58349" xr:uid="{D5770221-DD04-454B-9F8D-78B3D850744C}"/>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2 7" xfId="52366" xr:uid="{694ACDC9-9D6C-4EAB-B911-33853B649476}"/>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3 4" xfId="55379" xr:uid="{6834D744-C38C-472C-B80D-34358EB85CD0}"/>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6 8" xfId="49396" xr:uid="{71521F98-AFE7-4070-BC61-5709B43958B4}"/>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2 4" xfId="56905" xr:uid="{15BE3CA7-626F-4E55-99AD-1AB523F99B93}"/>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7 7" xfId="50922" xr:uid="{141338A4-3BF2-42FA-AA3F-959B74E37E6F}"/>
    <cellStyle name="60% - Accent3 2 2 8" xfId="12098" xr:uid="{A1F0AC1C-5547-453E-A36E-D7A7A3AB5C09}"/>
    <cellStyle name="60% - Accent3 2 2 8 2" xfId="30025" xr:uid="{8A0647DD-CC88-4EA1-818E-134CC5C25285}"/>
    <cellStyle name="60% - Accent3 2 2 8 3" xfId="41970" xr:uid="{46AD3482-B27E-44B1-9ABF-B62A0675A056}"/>
    <cellStyle name="60% - Accent3 2 2 8 4" xfId="53935" xr:uid="{69DBBD3C-58E3-4300-AAE3-98333C454A23}"/>
    <cellStyle name="60% - Accent3 2 2 9" xfId="18057" xr:uid="{D0CD8E1E-A879-4CAA-BF8E-696F4DE4C980}"/>
    <cellStyle name="60% - Accent3 2 3" xfId="193" xr:uid="{00000000-0005-0000-0000-000051000000}"/>
    <cellStyle name="60% - Accent3 2 3 10" xfId="36045" xr:uid="{6B64BE2C-7109-4C34-8FAD-D96415E4F9B0}"/>
    <cellStyle name="60% - Accent3 2 3 11" xfId="48010" xr:uid="{E5D4F043-F4A1-4A78-8EFA-C7839784109F}"/>
    <cellStyle name="60% - Accent3 2 3 2" xfId="541" xr:uid="{00000000-0005-0000-0000-000051000000}"/>
    <cellStyle name="60% - Accent3 2 3 2 10" xfId="48358" xr:uid="{79528005-7071-473B-8104-91146C2AD421}"/>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2 4" xfId="59477" xr:uid="{B75F4AE7-B84B-4C81-BB92-BD23B5ABFDD2}"/>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2 7" xfId="53494" xr:uid="{7886B920-FBF6-49D0-8908-76AC2B1F6240}"/>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3 4" xfId="56507" xr:uid="{3831512D-DC9F-4C37-A77B-8820A8955630}"/>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2 8" xfId="50524" xr:uid="{EE2A6FCD-816A-4CD8-8B85-CCFDF5DF25DD}"/>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2 4" xfId="58033" xr:uid="{AA1E750F-2D01-4CB8-B837-54F57A1CD1F5}"/>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3 7" xfId="52050" xr:uid="{984A4AFC-7809-49E2-824D-DAB92DB004BF}"/>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4 4" xfId="55063" xr:uid="{DDE93F2D-79D1-432A-9ECA-AED653C45CD5}"/>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2 9" xfId="49080" xr:uid="{018A1E32-E8D5-4621-993A-027D5BB1B1D8}"/>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2 4" xfId="58755" xr:uid="{75A40260-6720-4248-8FF6-2E8067030621}"/>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2 7" xfId="52772" xr:uid="{1BAA76EB-339D-40EE-8A61-2B9E9C093CE9}"/>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3 4" xfId="55785" xr:uid="{F7EDB1A0-FA11-4473-B760-0999C7EBBDF9}"/>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3 8" xfId="49802" xr:uid="{05BC68AF-1AAF-4241-AF34-0472BF2654DF}"/>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2 4" xfId="57311" xr:uid="{A9803ACB-3FC1-4702-BC73-6745C458B69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4 7" xfId="51328" xr:uid="{7C21750B-BBC6-4125-A193-C5CF8CCE2AED}"/>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5 4" xfId="54341" xr:uid="{C44CC6D9-99ED-45E7-B5FE-57F0638A723E}"/>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2 4" xfId="59129" xr:uid="{749CA4F5-9527-43C3-8B5D-A8CB72C9180F}"/>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2 7" xfId="53146" xr:uid="{69190A72-7693-41C6-8BA4-99124626B4E5}"/>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3 4" xfId="56159" xr:uid="{86BE043B-1BCC-4946-A3FA-6A58FC088635}"/>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2 8" xfId="50176" xr:uid="{D1AC3094-64FD-4921-9295-A8894482560E}"/>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2 4" xfId="57685" xr:uid="{AF41D5AA-84AA-4DF4-83F9-9060983188DC}"/>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3 7" xfId="51702" xr:uid="{CB298AB3-241F-45F6-B897-84559368BA9B}"/>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4 4" xfId="54715" xr:uid="{12928426-EE69-4B36-9810-04B6078DDA5B}"/>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3 9" xfId="48732" xr:uid="{DAD7C3FE-EF98-4E25-A691-B83B4ACB16E9}"/>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2 4" xfId="58407" xr:uid="{869C22B3-57DF-4E92-952B-2C60EF915C88}"/>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2 7" xfId="52424" xr:uid="{B40A5D84-77EC-45DF-AF68-48454A1DB05C}"/>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3 4" xfId="55437" xr:uid="{008A7990-4EA7-4FBB-9093-670A9F23B24E}"/>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4 8" xfId="49454" xr:uid="{66B21FE3-B0A2-4FD7-AE82-3AF013C04418}"/>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2 4" xfId="56963" xr:uid="{A8204327-D7E7-4FB3-9D77-87D8ECBFE788}"/>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5 7" xfId="50980" xr:uid="{69477164-542B-4E53-9A55-50D69DB5AD46}"/>
    <cellStyle name="60% - Accent3 2 3 6" xfId="12156" xr:uid="{5D69DA12-5DEA-4E52-B17A-CB3EAFCD0F0A}"/>
    <cellStyle name="60% - Accent3 2 3 6 2" xfId="30083" xr:uid="{C188A750-D83D-45C1-8D50-A2443DDA6B32}"/>
    <cellStyle name="60% - Accent3 2 3 6 3" xfId="42028" xr:uid="{8BF62094-EF03-4845-BC5E-4E955E319EA1}"/>
    <cellStyle name="60% - Accent3 2 3 6 4" xfId="53993" xr:uid="{79B4DD31-F545-4D1D-B347-DD0DD404ECA9}"/>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11" xfId="48126" xr:uid="{6F058291-533F-41F7-A060-D0B621394D85}"/>
    <cellStyle name="60% - Accent3 2 4 2" xfId="657" xr:uid="{00000000-0005-0000-0000-000051000000}"/>
    <cellStyle name="60% - Accent3 2 4 2 10" xfId="48474" xr:uid="{86FE668F-2C09-49B4-8D6A-0B2D078AD3F8}"/>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2 4" xfId="59593" xr:uid="{5C01784F-F142-4CB9-86EB-F00AD9BD6ABC}"/>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2 7" xfId="53610" xr:uid="{A99BF040-3C00-4F9B-BF86-D171569B739D}"/>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3 4" xfId="56623" xr:uid="{EAE3B454-2CCC-4BD8-BAC0-15CDA70AB830}"/>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2 8" xfId="50640" xr:uid="{8483D9EF-CED1-46AA-956C-46B5D8309B2B}"/>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2 4" xfId="58149" xr:uid="{A91E6448-8E2A-468E-90DC-F8B86BAD858E}"/>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3 7" xfId="52166" xr:uid="{77B1AA1C-77FE-4337-8393-E5FD472C76AE}"/>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4 4" xfId="55179" xr:uid="{D64CAC3D-0A77-449A-9EBA-2FE9F3936FE3}"/>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2 9" xfId="49196" xr:uid="{6A2EFC11-D182-410B-AF34-77BE8BAA25C5}"/>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2 4" xfId="58871" xr:uid="{7F0C86C0-F743-405E-B13F-51B55399AE3A}"/>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2 7" xfId="52888" xr:uid="{17608D06-B4FB-4596-9279-798F7940EF25}"/>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3 4" xfId="55901" xr:uid="{79B20C08-CDEE-479A-8AE4-9EB3A3C23FFC}"/>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3 8" xfId="49918" xr:uid="{5E307072-8FFA-40D5-AF2D-CC612209ED7A}"/>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2 4" xfId="57427" xr:uid="{5C03E11F-65D1-41A1-BD5C-670FC759F503}"/>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4 7" xfId="51444" xr:uid="{6EA16091-08FC-466F-87BB-16B95979172F}"/>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5 4" xfId="54457" xr:uid="{B0E073AC-ADCB-483C-A8C9-373246E04243}"/>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2 4" xfId="59245" xr:uid="{43D1C324-245F-4396-96BD-6A72D3A5F73A}"/>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2 7" xfId="53262" xr:uid="{3927D2F6-561E-4479-89F2-F7A1DE94B1E6}"/>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3 4" xfId="56275" xr:uid="{07921F03-0CFB-432D-B6A3-5E993E8272AA}"/>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2 8" xfId="50292" xr:uid="{3826A11A-DD7A-48C5-807F-9FDE0A369CCA}"/>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2 4" xfId="57801" xr:uid="{0F18EE22-BF2F-4B23-88A4-8DB66ADC5F12}"/>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3 7" xfId="51818" xr:uid="{FFFDF3B9-634C-46C5-9280-ABAA780FAC09}"/>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4 4" xfId="54831" xr:uid="{D16266C5-97C1-424B-A655-1A6616FAF710}"/>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3 9" xfId="48848" xr:uid="{2EAA70C1-7F10-438B-9188-F88689B7C0A4}"/>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2 4" xfId="58523" xr:uid="{676480DF-EB84-403E-BF5E-1B66110083EC}"/>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2 7" xfId="52540" xr:uid="{D4F8E83C-DCB6-4ED5-AE2E-439CBDC0D274}"/>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3 4" xfId="55553" xr:uid="{E0B84344-D3EB-4802-A5B2-DD7DAB4B4CEC}"/>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4 8" xfId="49570" xr:uid="{EEF4BBA1-4DB8-44CC-B623-A1BC392885CA}"/>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2 4" xfId="57079" xr:uid="{7B471A31-9410-495A-9F82-A572B064F053}"/>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5 7" xfId="51096" xr:uid="{CDB242D3-11B1-4710-810D-36AC211CCEF7}"/>
    <cellStyle name="60% - Accent3 2 4 6" xfId="12272" xr:uid="{751573B9-2D0F-41B6-A489-97B4228780E2}"/>
    <cellStyle name="60% - Accent3 2 4 6 2" xfId="30199" xr:uid="{52A4420A-8406-40AE-A665-F6497F5AA252}"/>
    <cellStyle name="60% - Accent3 2 4 6 3" xfId="42144" xr:uid="{3AB01A99-C283-47A2-8710-9C20022ECF50}"/>
    <cellStyle name="60% - Accent3 2 4 6 4" xfId="54109" xr:uid="{C461AAA8-A40E-48CC-9FAE-11E788DA5A34}"/>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10" xfId="48242" xr:uid="{9BBCF68A-FD2C-4857-84C6-1EA8200E4EA7}"/>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2 4" xfId="59361" xr:uid="{6ED966EB-03FA-4B76-922B-4646BB9A8EB3}"/>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2 7" xfId="53378" xr:uid="{594E2B38-4D79-4A6E-832D-0A1895A7E633}"/>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3 4" xfId="56391" xr:uid="{09FCC402-1FCD-4219-BEB2-3EEEF4C9CE7F}"/>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2 8" xfId="50408" xr:uid="{BAB1527B-6436-4AA3-B637-8B8E147FD3B3}"/>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2 4" xfId="57917" xr:uid="{C728427D-EF8D-4234-A104-FC7397C9FFC0}"/>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3 7" xfId="51934" xr:uid="{81A83F73-9584-481E-9CF2-B7C9F80BC7B4}"/>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4 4" xfId="54947" xr:uid="{F655666B-80A8-42C3-9D10-0ADE3FE9049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2 9" xfId="48964" xr:uid="{3B52DA74-1B1D-48E2-9CDB-F6D78E195AB2}"/>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2 4" xfId="58639" xr:uid="{862FB10A-4CB3-4F5C-91A0-9A91AAA1731E}"/>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2 7" xfId="52656" xr:uid="{58935468-D6E0-4753-BB31-C625DDBF48C6}"/>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3 4" xfId="55669" xr:uid="{BD9C01C5-FC50-434D-B721-CEBC792F9F8F}"/>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3 8" xfId="49686" xr:uid="{9072E10C-86F8-462A-8F25-9986040AB3A6}"/>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2 4" xfId="57195" xr:uid="{9242550F-5154-4DE2-8DA0-844D6A8DD91B}"/>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4 7" xfId="51212" xr:uid="{2BCC3DB0-A17A-46AF-A4DD-71B89E1B5BAD}"/>
    <cellStyle name="60% - Accent3 2 5 5" xfId="12388" xr:uid="{C55EA57E-73CD-44D4-9F6D-E14E3E1AEECA}"/>
    <cellStyle name="60% - Accent3 2 5 5 2" xfId="30315" xr:uid="{B3E72EAB-6B58-4851-9618-B252AABB8B79}"/>
    <cellStyle name="60% - Accent3 2 5 5 3" xfId="42260" xr:uid="{D3821DC0-E611-4D9F-AC2F-4CA5EF9A384A}"/>
    <cellStyle name="60% - Accent3 2 5 5 4" xfId="54225" xr:uid="{1125CB69-828F-4CE8-96FC-23F7267A3763}"/>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2 4" xfId="59013" xr:uid="{F0B23995-604A-4236-91BD-BD5A5E2C1FA9}"/>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2 7" xfId="53030" xr:uid="{5BA39558-D927-4AA0-9F09-F118EF2C1506}"/>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3 4" xfId="56043" xr:uid="{F6410663-AAAD-4357-99E1-B616EC0365D7}"/>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2 8" xfId="50060" xr:uid="{CA54C134-49EA-4DF4-B4C9-460F9D202BAC}"/>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2 4" xfId="57569" xr:uid="{F8463C41-B489-40BF-839E-2BDB924A2A01}"/>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3 7" xfId="51586" xr:uid="{A0ED24CB-D53A-4139-949A-255177C0C1A6}"/>
    <cellStyle name="60% - Accent3 2 6 4" xfId="12762" xr:uid="{B3594E27-3368-4DEE-B9A0-3DA9584D21A3}"/>
    <cellStyle name="60% - Accent3 2 6 4 2" xfId="30689" xr:uid="{DBFE1F97-48C4-455F-9B71-AC7732A0F5A7}"/>
    <cellStyle name="60% - Accent3 2 6 4 3" xfId="42634" xr:uid="{E2B74A56-57E4-48E5-946C-FF9B13043C06}"/>
    <cellStyle name="60% - Accent3 2 6 4 4" xfId="54599" xr:uid="{C006F769-2479-416E-9AEC-CDA1544FE512}"/>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6 9" xfId="48616" xr:uid="{F93B0CC2-0168-41F8-B697-A45BF5A3E64A}"/>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2 4" xfId="58291" xr:uid="{6E52A863-8B4E-4EAC-8A93-EB92816CA6A0}"/>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2 7" xfId="52308" xr:uid="{92B6880C-241E-409C-AA8B-86C8D86D3D6E}"/>
    <cellStyle name="60% - Accent3 2 7 3" xfId="13484" xr:uid="{AC800CA9-9B85-47E7-8DC3-587CC97D325F}"/>
    <cellStyle name="60% - Accent3 2 7 3 2" xfId="31411" xr:uid="{6B1D59C5-324D-42E7-A452-74EB72AD1208}"/>
    <cellStyle name="60% - Accent3 2 7 3 3" xfId="43356" xr:uid="{CD027E63-ED5E-475E-8D90-F7A4CF3D7A23}"/>
    <cellStyle name="60% - Accent3 2 7 3 4" xfId="55321" xr:uid="{AEAA2E6B-C978-4BD5-92EE-2BABFB0F5BF9}"/>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7 8" xfId="49338" xr:uid="{9F832687-8D56-4602-84AB-70C69DBCCFA2}"/>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2 4" xfId="56847" xr:uid="{A0ECCF5B-FA89-470B-9A37-621B5776DF97}"/>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8 7" xfId="50864" xr:uid="{D3502567-F9D2-40E7-B64B-E0AF4AF5C800}"/>
    <cellStyle name="60% - Accent3 2 9" xfId="12040" xr:uid="{BA761BFA-6982-49EC-BA92-2AD9F66287A0}"/>
    <cellStyle name="60% - Accent3 2 9 2" xfId="29967" xr:uid="{99F192D2-594C-45F9-B7A0-44957FE5A8CC}"/>
    <cellStyle name="60% - Accent3 2 9 3" xfId="41912" xr:uid="{FEBBC1CE-9CFF-474E-BBFE-E99CDA694A6E}"/>
    <cellStyle name="60% - Accent3 2 9 4" xfId="53877" xr:uid="{4B5223F3-95B1-4381-B33F-508AB78BFF5C}"/>
    <cellStyle name="60% - Accent3 20" xfId="23944" xr:uid="{DD2D55CA-0C47-4CBF-9D22-022C82F914CF}"/>
    <cellStyle name="60% - Accent3 21" xfId="35892" xr:uid="{4D0CC17B-ADF8-4509-A0CC-2AB44582B5E6}"/>
    <cellStyle name="60% - Accent3 22" xfId="47836" xr:uid="{7FF49421-C583-481C-A2E3-159A2C75FEB1}"/>
    <cellStyle name="60% - Accent3 23" xfId="47857" xr:uid="{9A6077A1-E5AC-47D7-8E55-BA7994BDCEF8}"/>
    <cellStyle name="60% - Accent3 24" xfId="59802" xr:uid="{27CDABEC-715E-4DCA-8567-B868C21145C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13" xfId="47921" xr:uid="{292716F9-9AE3-4888-BD1D-42DB9D32F73E}"/>
    <cellStyle name="60% - Accent3 3 2" xfId="220" xr:uid="{00000000-0005-0000-0000-00007A000000}"/>
    <cellStyle name="60% - Accent3 3 2 10" xfId="36072" xr:uid="{0DAC8EFF-04A7-43D6-BC64-1FF119A0ADC6}"/>
    <cellStyle name="60% - Accent3 3 2 11" xfId="48037" xr:uid="{50A8B417-33C0-4E8A-9E93-BFD350E164ED}"/>
    <cellStyle name="60% - Accent3 3 2 2" xfId="568" xr:uid="{00000000-0005-0000-0000-00007A000000}"/>
    <cellStyle name="60% - Accent3 3 2 2 10" xfId="48385" xr:uid="{D7C6BC83-492D-4AF0-826A-91E2F48918DF}"/>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2 4" xfId="59504" xr:uid="{C3A72D72-B0C2-48D1-9B1B-170DCFAF594B}"/>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2 7" xfId="53521" xr:uid="{33A97C9E-1FFC-4151-BF6D-3E8832A6AF48}"/>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3 4" xfId="56534" xr:uid="{D7D2A232-5C32-45CF-B013-128A705A203B}"/>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2 8" xfId="50551" xr:uid="{7945082E-3DDF-47D1-B557-A15686F87A69}"/>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2 4" xfId="58060" xr:uid="{28199A73-B4A2-4032-9ECA-7072E1833DE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3 7" xfId="52077" xr:uid="{6C19AF3B-082B-4FF9-AF6C-479A8E7DAF3B}"/>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4 4" xfId="55090" xr:uid="{4E4A1E57-D958-4139-A56D-B140FFCDE069}"/>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2 9" xfId="49107" xr:uid="{81686141-0717-4E75-A4CE-C5387A0178A6}"/>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2 4" xfId="58782" xr:uid="{B7BDDC83-916A-45CB-8D1E-E140FC34EDF9}"/>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2 7" xfId="52799" xr:uid="{35AEBBC7-8F44-4B4B-95C5-394F2CBC542B}"/>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3 4" xfId="55812" xr:uid="{79F9DB03-F80E-4E47-A797-A792B87B9ACA}"/>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3 8" xfId="49829" xr:uid="{32A2C267-133D-4403-B4BD-071B22B69231}"/>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2 4" xfId="57338" xr:uid="{072131A8-0607-4092-B1B4-644C92089E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4 7" xfId="51355" xr:uid="{6AB721EB-E60C-472B-B7CB-E0BFDD8F0A65}"/>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5 4" xfId="54368" xr:uid="{7CDA99E8-3A49-4A8B-AD8A-DE0C1361824F}"/>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2 4" xfId="59156" xr:uid="{C20396F1-DA5B-4355-9A39-E9B770AF6603}"/>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2 7" xfId="53173" xr:uid="{A2CBB1B5-1FA1-4836-B573-0587AE11DA19}"/>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3 4" xfId="56186" xr:uid="{CEC795EA-062A-40F7-B2A8-1F752967A681}"/>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2 8" xfId="50203" xr:uid="{B0E94236-574C-48EB-9E1C-055126E6FD39}"/>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2 4" xfId="57712" xr:uid="{42019D61-A55C-45FA-9C91-7767CF027A90}"/>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3 7" xfId="51729" xr:uid="{FD9EC66A-E898-4149-8F7C-8B0C6BB07355}"/>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4 4" xfId="54742" xr:uid="{DEF3E3FF-1080-47D7-AC54-568C754C7975}"/>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3 9" xfId="48759" xr:uid="{65F6FC37-9C08-4C06-AC03-DB55EBC8CEDF}"/>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2 4" xfId="58434" xr:uid="{692CD57B-03C2-4CCB-AF43-F9E2885473A4}"/>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2 7" xfId="52451" xr:uid="{52DE206A-4072-46FE-A3A8-7395572890D7}"/>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3 4" xfId="55464" xr:uid="{45F67B72-2C17-4A80-942A-4187F6F7D496}"/>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4 8" xfId="49481" xr:uid="{FBCDED97-5990-4C24-988E-FC6712DB8AD7}"/>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2 4" xfId="56990" xr:uid="{941199FB-DC60-4E9C-9B34-24B06E5751B4}"/>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5 7" xfId="51007" xr:uid="{35C17FD7-EAFC-4C73-8F9A-16FB57A4A604}"/>
    <cellStyle name="60% - Accent3 3 2 6" xfId="12183" xr:uid="{8C0C855A-F313-4830-A188-713B46418AB6}"/>
    <cellStyle name="60% - Accent3 3 2 6 2" xfId="30110" xr:uid="{F2ED2C94-99B0-4600-A11B-BE646DEBFB8B}"/>
    <cellStyle name="60% - Accent3 3 2 6 3" xfId="42055" xr:uid="{DFD27CD2-7343-4AD2-977C-1B8C8F91D211}"/>
    <cellStyle name="60% - Accent3 3 2 6 4" xfId="54020" xr:uid="{D647AFB2-2F63-46AF-95F3-872FD17F24C3}"/>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11" xfId="48153" xr:uid="{854A612A-56F9-4E10-8A7D-427F4C2CB8B9}"/>
    <cellStyle name="60% - Accent3 3 3 2" xfId="684" xr:uid="{00000000-0005-0000-0000-00007A000000}"/>
    <cellStyle name="60% - Accent3 3 3 2 10" xfId="48501" xr:uid="{380A9149-D30B-425E-A501-715F3D7A0DE1}"/>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2 4" xfId="59620" xr:uid="{A609B20C-3B9C-4F30-BF19-A7FFD79AC38F}"/>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2 7" xfId="53637" xr:uid="{51241FBC-C826-4D50-885F-6C02F1F2BE1F}"/>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3 4" xfId="56650" xr:uid="{37C6362A-6A41-4E85-8C4C-A3300206AC81}"/>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2 8" xfId="50667" xr:uid="{91B0AC8B-6080-4F74-865C-A3B1FB0CE1E7}"/>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2 4" xfId="58176" xr:uid="{CA2156F2-B6C2-4699-83C7-842C69292084}"/>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3 7" xfId="52193" xr:uid="{3FE5EDB1-2C5F-4BD5-A7B3-BDF4D5C1EE3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4 4" xfId="55206" xr:uid="{CF6A49DA-49CD-4B01-ABBC-B78D46EC8B49}"/>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2 9" xfId="49223" xr:uid="{C3582124-BEB5-4B0E-8D26-F2277C220541}"/>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2 4" xfId="58898" xr:uid="{AD6798B2-55FB-4DCA-9D17-0DA4E8652220}"/>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2 7" xfId="52915" xr:uid="{2F3193FB-A95D-4650-A074-2CCE23B02CD2}"/>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3 4" xfId="55928" xr:uid="{02FD494D-BB86-4339-A9D6-90D8D6D4E251}"/>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3 8" xfId="49945" xr:uid="{06D8B242-3345-444B-B4C0-E71FC082D4F2}"/>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2 4" xfId="57454" xr:uid="{EE40105D-031B-4F11-8E30-23DB834F0374}"/>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4 7" xfId="51471" xr:uid="{BDD29F0F-446B-4A2B-92DC-B6B68B35A6A2}"/>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5 4" xfId="54484" xr:uid="{A3FF3528-8CAD-4217-A135-EA918EEF7E48}"/>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2 4" xfId="59272" xr:uid="{DA7D55B7-22A6-495D-A349-243A04B47339}"/>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2 7" xfId="53289" xr:uid="{FB5DD9E4-F348-4746-BBE7-FE240083F651}"/>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3 4" xfId="56302" xr:uid="{AD2CCA1E-A1BD-46FD-B8A1-4A5A8DE21388}"/>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2 8" xfId="50319" xr:uid="{D33101E2-D9C6-4398-8F0A-C57B068701A9}"/>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2 4" xfId="57828" xr:uid="{6D228471-62E1-4712-BEF6-02075BF5F96F}"/>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3 7" xfId="51845" xr:uid="{CF24D3EA-3CE6-477B-98A1-6E2AE9AA5434}"/>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4 4" xfId="54858" xr:uid="{649EC3DB-2171-42E2-BA33-156CC98EB788}"/>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3 9" xfId="48875" xr:uid="{067322C6-0F57-425A-A74C-BDEB7487FBB3}"/>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2 4" xfId="58550" xr:uid="{80397F80-AED7-4AC3-87E2-BAE23C6C1760}"/>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2 7" xfId="52567" xr:uid="{EF592C4B-6AEF-42A3-B4CF-1FB40F6BC01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3 4" xfId="55580" xr:uid="{81FD275B-E0E9-4F31-8B60-5DB0EDA8C5B6}"/>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4 8" xfId="49597" xr:uid="{53CC8C8E-9CC4-4C16-9852-99BE1CA2073B}"/>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2 4" xfId="57106" xr:uid="{4E9F8B8D-F0AB-4D1B-AC2F-320318DF5264}"/>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5 7" xfId="51123" xr:uid="{3B08BDD4-3E5D-4343-9212-9CA633BD31FF}"/>
    <cellStyle name="60% - Accent3 3 3 6" xfId="12299" xr:uid="{F81300E9-3539-4E36-A37E-ECFB05E3F12A}"/>
    <cellStyle name="60% - Accent3 3 3 6 2" xfId="30226" xr:uid="{1DE6DABB-CA39-4D92-A964-597BA9714C9B}"/>
    <cellStyle name="60% - Accent3 3 3 6 3" xfId="42171" xr:uid="{78D15A18-A530-4B73-B139-7A4D8FC26AE2}"/>
    <cellStyle name="60% - Accent3 3 3 6 4" xfId="54136" xr:uid="{1C9E1C27-DDDE-4B46-9E48-7F8EDE2324A9}"/>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10" xfId="48269" xr:uid="{C207E7ED-2602-4541-B687-3358B97BA16F}"/>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2 4" xfId="59388" xr:uid="{60F1CCFB-2192-4A54-AB5A-DEAAF6A97D6B}"/>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2 7" xfId="53405" xr:uid="{F4B73F6D-808C-4141-930A-9B5B944AD1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3 4" xfId="56418" xr:uid="{CA850F24-E70C-478A-AA3B-C1675A62A5CE}"/>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2 8" xfId="50435" xr:uid="{2C4FDACF-EC08-4A41-84E7-2DE0AECA2BD8}"/>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2 4" xfId="57944" xr:uid="{54D19B45-6989-4BA7-8F5A-E08C1361D4B0}"/>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3 7" xfId="51961" xr:uid="{EEF29F20-96CC-4D88-84AE-63E18992FECA}"/>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4 4" xfId="54974" xr:uid="{A156F3B9-49FF-4403-B884-85E6AA196424}"/>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2 9" xfId="48991" xr:uid="{0C0E0BDE-06A0-41CC-8EAA-EF0130E3EC2C}"/>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2 4" xfId="58666" xr:uid="{40412345-69EC-4694-A282-7FAA7B710770}"/>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2 7" xfId="52683" xr:uid="{F5BB1B24-E52E-42D7-87A2-F2B9BC5AE85F}"/>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3 4" xfId="55696" xr:uid="{91F8609E-BDEC-4193-B78E-952213B84209}"/>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3 8" xfId="49713" xr:uid="{29211A61-51CC-4AB1-B7C8-E90E91239DEC}"/>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2 4" xfId="57222" xr:uid="{F01C12DE-DBF5-4397-ABC0-D7F6E10C35B4}"/>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4 7" xfId="51239" xr:uid="{918940AE-D07D-425E-A506-ED24DD642625}"/>
    <cellStyle name="60% - Accent3 3 4 5" xfId="12415" xr:uid="{BC954655-026D-4635-81E4-3FEFA8055E8B}"/>
    <cellStyle name="60% - Accent3 3 4 5 2" xfId="30342" xr:uid="{38F7189A-0C70-4BFB-8CAA-EB7278161E73}"/>
    <cellStyle name="60% - Accent3 3 4 5 3" xfId="42287" xr:uid="{8DB1DDEE-FBEB-4EA1-9168-D6C308C9870C}"/>
    <cellStyle name="60% - Accent3 3 4 5 4" xfId="54252" xr:uid="{CE2C155D-3A7E-4AE1-8849-7A6E0D640F9F}"/>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2 4" xfId="59040" xr:uid="{132DBA93-EDDA-4A69-B4B0-085FD0B8C7F1}"/>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2 7" xfId="53057" xr:uid="{CC1794DA-FAB8-4239-914E-B22C0DBAC6EC}"/>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3 4" xfId="56070" xr:uid="{EB5A8295-14AB-4781-919A-ED05D97674DB}"/>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2 8" xfId="50087" xr:uid="{7B3C5AA5-AAC3-4C7D-AAB3-464F0EA739E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2 4" xfId="57596" xr:uid="{FDB4FA9D-D862-47C0-BBAC-DA2A881C706E}"/>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3 7" xfId="51613" xr:uid="{67FB2811-BE6D-44B9-8673-6CCFBFBBA32A}"/>
    <cellStyle name="60% - Accent3 3 5 4" xfId="12789" xr:uid="{850C9F02-8868-4C0B-B6F3-F2386D967EE2}"/>
    <cellStyle name="60% - Accent3 3 5 4 2" xfId="30716" xr:uid="{AD53F0C6-4C24-4C82-9A50-771B9B64CD53}"/>
    <cellStyle name="60% - Accent3 3 5 4 3" xfId="42661" xr:uid="{495F1504-CE15-4E27-A4FC-A5FDCC338092}"/>
    <cellStyle name="60% - Accent3 3 5 4 4" xfId="54626" xr:uid="{287FD429-2FC5-4A4D-949D-54011C9F274B}"/>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5 9" xfId="48643" xr:uid="{77211C18-AB4F-4A0D-8AFB-4AD08AA689D9}"/>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2 4" xfId="58318" xr:uid="{75D0F36A-62E7-4047-8DB1-D0F1E56C395C}"/>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2 7" xfId="52335" xr:uid="{802407BD-AD08-4F74-ABC6-B30E7C36BB22}"/>
    <cellStyle name="60% - Accent3 3 6 3" xfId="13511" xr:uid="{7CE69EB4-6835-4E61-94B5-1F78407E391B}"/>
    <cellStyle name="60% - Accent3 3 6 3 2" xfId="31438" xr:uid="{334C5F4F-0267-4A4D-B644-E15C0D6D6198}"/>
    <cellStyle name="60% - Accent3 3 6 3 3" xfId="43383" xr:uid="{3CDA2BA1-0340-4E15-AB0B-4C34DDBDB882}"/>
    <cellStyle name="60% - Accent3 3 6 3 4" xfId="55348" xr:uid="{691EE1A6-23C0-4190-8B22-84784ADF1CD6}"/>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6 8" xfId="49365" xr:uid="{8BE054F5-B038-485F-B4EA-B32B5B9EC409}"/>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2 4" xfId="56874" xr:uid="{384E8C07-E0D0-488A-AC86-F172B5796EDD}"/>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7 7" xfId="50891" xr:uid="{D1DF2568-31CC-473B-BFEB-5CC13FC2AD5C}"/>
    <cellStyle name="60% - Accent3 3 8" xfId="12067" xr:uid="{24ECBC34-A51F-4C11-86B7-7D0E23D592F1}"/>
    <cellStyle name="60% - Accent3 3 8 2" xfId="29994" xr:uid="{5D6E8D2B-2CAD-4F13-9AC9-7569508EEF25}"/>
    <cellStyle name="60% - Accent3 3 8 3" xfId="41939" xr:uid="{79A486B1-1BC8-4BE6-ADEA-F33965584B6D}"/>
    <cellStyle name="60% - Accent3 3 8 4" xfId="53904" xr:uid="{3704B697-97E2-4FC5-995D-CEFF5C2E5C4D}"/>
    <cellStyle name="60% - Accent3 3 9" xfId="18026" xr:uid="{20035AEC-4BC1-40CE-AC21-D726C242159F}"/>
    <cellStyle name="60% - Accent3 4" xfId="162" xr:uid="{00000000-0005-0000-0000-0000D0000000}"/>
    <cellStyle name="60% - Accent3 4 10" xfId="36014" xr:uid="{905A513B-4B28-4F0F-B1F3-B3B54C39300B}"/>
    <cellStyle name="60% - Accent3 4 11" xfId="47979" xr:uid="{BEDBC675-7C86-43ED-9C30-E9373E831AD7}"/>
    <cellStyle name="60% - Accent3 4 2" xfId="510" xr:uid="{00000000-0005-0000-0000-0000D0000000}"/>
    <cellStyle name="60% - Accent3 4 2 10" xfId="48327" xr:uid="{2946A9D5-3054-4D7E-81F0-4A952E9809C1}"/>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2 4" xfId="59446" xr:uid="{07B10B48-4AA3-4562-BC79-0A6CA05C46FC}"/>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2 7" xfId="53463" xr:uid="{C6C43BE4-322C-491F-8A91-CED409B111F2}"/>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3 4" xfId="56476" xr:uid="{625EFC3A-17DD-4BB2-BE3F-D81A1BAFFA62}"/>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2 8" xfId="50493" xr:uid="{AD8C0D84-5F13-439F-8ABC-29F2C7680BB2}"/>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2 4" xfId="58002" xr:uid="{EF912ACE-C086-424D-A95A-372B946A54F1}"/>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3 7" xfId="52019" xr:uid="{A75EA2E2-B66C-4C5E-AA57-4EFD7633BA35}"/>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4 4" xfId="55032" xr:uid="{85415999-B92B-4EC0-B686-3F2AAB498F29}"/>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2 9" xfId="49049" xr:uid="{DBBAE3EE-A429-41A7-8B77-B3BAAA9DCBBC}"/>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2 4" xfId="58724" xr:uid="{47FA39FA-F98E-4DF4-BED3-22E3B7C3E58F}"/>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2 7" xfId="52741" xr:uid="{4031A6C6-30EA-459A-B5A6-A29232EEDB3B}"/>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3 4" xfId="55754" xr:uid="{A14C2EE2-092B-498A-ABFD-C739A7077EBA}"/>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3 8" xfId="49771" xr:uid="{05F62033-3DAA-40B7-8F65-AE2D6FEA1EB7}"/>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2 4" xfId="57280" xr:uid="{7A24DD18-57EC-42A4-8BF3-B529A63FE07D}"/>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4 7" xfId="51297" xr:uid="{91A8D024-F929-449D-96AB-0BB6326C0E94}"/>
    <cellStyle name="60% - Accent3 4 2 5" xfId="12473" xr:uid="{534CD684-4E04-4875-A456-F2C9894E7FA9}"/>
    <cellStyle name="60% - Accent3 4 2 5 2" xfId="30400" xr:uid="{3770F0AB-D70F-4A8E-8D4F-B9B557761B01}"/>
    <cellStyle name="60% - Accent3 4 2 5 3" xfId="42345" xr:uid="{1A35325F-4277-4619-9090-AB4297852E94}"/>
    <cellStyle name="60% - Accent3 4 2 5 4" xfId="54310" xr:uid="{5BA58DFF-2193-4DB2-BACC-BD820F41C18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2 4" xfId="59098" xr:uid="{79047671-0BC6-4C4B-BBCB-8518215AADB7}"/>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2 7" xfId="53115" xr:uid="{D35623FA-C698-4296-AAD8-183E97D52839}"/>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3 4" xfId="56128" xr:uid="{068FDABB-B2DA-4AB7-AFCD-FEF9D68F6B37}"/>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2 8" xfId="50145" xr:uid="{FE3AB6B4-B2DC-4E2A-910C-DEC8B26D3E1E}"/>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2 4" xfId="57654" xr:uid="{D4646EC9-13AA-4E86-A23C-C9B9EB3F9EB6}"/>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3 7" xfId="51671" xr:uid="{A68458C3-39C5-4484-B7BE-B97540CB4EF6}"/>
    <cellStyle name="60% - Accent3 4 3 4" xfId="12847" xr:uid="{ACA2C6FF-071A-4BDB-8C3E-340FDCFB3719}"/>
    <cellStyle name="60% - Accent3 4 3 4 2" xfId="30774" xr:uid="{F2E104C9-63E6-49B6-8303-7EDE23AC6380}"/>
    <cellStyle name="60% - Accent3 4 3 4 3" xfId="42719" xr:uid="{FD39B47A-8B3D-44BE-94E6-84A17186E702}"/>
    <cellStyle name="60% - Accent3 4 3 4 4" xfId="54684" xr:uid="{E4569342-E12D-4770-85F2-1D54114EFC4B}"/>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3 9" xfId="48701" xr:uid="{595BAB78-18E6-416F-BDB5-0615955780A8}"/>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2 4" xfId="58376" xr:uid="{4C5149A5-378C-469F-8E9A-7F9FE1D4A782}"/>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2 7" xfId="52393" xr:uid="{87B4CC37-FB2C-4457-B0B5-574194D83B90}"/>
    <cellStyle name="60% - Accent3 4 4 3" xfId="13569" xr:uid="{5F6D0B52-3B72-4C47-AE96-B6E4B6CD0BDC}"/>
    <cellStyle name="60% - Accent3 4 4 3 2" xfId="31496" xr:uid="{5AC66CF4-0D25-4D76-ABF2-22B7AFB0B30D}"/>
    <cellStyle name="60% - Accent3 4 4 3 3" xfId="43441" xr:uid="{8040F492-5C8F-4AFA-B451-AE9A3542CD40}"/>
    <cellStyle name="60% - Accent3 4 4 3 4" xfId="55406" xr:uid="{A339E97E-E8E4-4611-9E54-1F39D45149B3}"/>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4 8" xfId="49423" xr:uid="{99A28302-1B13-4E93-9E6A-078F730617F5}"/>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2 4" xfId="56932" xr:uid="{61513EE9-506A-4524-8704-97A8DECF080F}"/>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5 7" xfId="50949" xr:uid="{7F0E7C94-186F-409E-BE67-68291005CFFF}"/>
    <cellStyle name="60% - Accent3 4 6" xfId="12125" xr:uid="{D96DA3F9-1E61-495D-B7EA-DF35DD776223}"/>
    <cellStyle name="60% - Accent3 4 6 2" xfId="30052" xr:uid="{5A011F50-2BF2-4231-92C8-44B042052DB3}"/>
    <cellStyle name="60% - Accent3 4 6 3" xfId="41997" xr:uid="{390B1E62-4BCE-42FC-B747-A1C5D261B9C8}"/>
    <cellStyle name="60% - Accent3 4 6 4" xfId="53962" xr:uid="{836E05E9-BC66-4CEA-B718-2D307A793145}"/>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11" xfId="48095" xr:uid="{83C1E4FB-8A1D-439B-9BA9-DA655987A71D}"/>
    <cellStyle name="60% - Accent3 5 2" xfId="626" xr:uid="{00000000-0005-0000-0000-000044010000}"/>
    <cellStyle name="60% - Accent3 5 2 10" xfId="48443" xr:uid="{0D22CFFD-7DCF-4685-AF5D-F0B31D5579AC}"/>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2 4" xfId="59562" xr:uid="{547839C7-D227-4BFE-B911-A61B18685062}"/>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2 7" xfId="53579" xr:uid="{D69149C5-BFA2-413D-9225-7ED7C4E7E924}"/>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3 4" xfId="56592" xr:uid="{15C5C2CC-B8E2-457A-9EB8-76F5FF9430E5}"/>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2 8" xfId="50609" xr:uid="{5BA159BF-4453-49B1-B032-6C24CEAD533B}"/>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2 4" xfId="58118" xr:uid="{E08024DC-4B3F-43C9-9B0A-6336EF3F9206}"/>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3 7" xfId="52135" xr:uid="{29344C87-4748-489B-9869-4AD9DD933D65}"/>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4 4" xfId="55148" xr:uid="{18DA0F50-BA5D-4EB1-8EF2-7F66573E92E7}"/>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2 9" xfId="49165" xr:uid="{9027A7B3-F929-4004-BC2B-399D6F2A8981}"/>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2 4" xfId="58840" xr:uid="{31C43BAB-1622-4697-8F24-4E09F5FBBF69}"/>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2 7" xfId="52857" xr:uid="{53BCC798-DACF-498D-8FB8-76F47E2B343C}"/>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3 4" xfId="55870" xr:uid="{BD6C84B5-AE8F-47FC-AFC0-5B1DCB6CBCC5}"/>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3 8" xfId="49887" xr:uid="{C299FDA4-D283-4319-9A60-03485F6B4B3E}"/>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2 4" xfId="57396" xr:uid="{549F9557-EC0A-43CC-84CB-2288561F01D4}"/>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4 7" xfId="51413" xr:uid="{9DAA2115-DE4B-40F1-9B41-D2F5260523F3}"/>
    <cellStyle name="60% - Accent3 5 2 5" xfId="12589" xr:uid="{1B0C6106-60EC-4637-8222-98C416070098}"/>
    <cellStyle name="60% - Accent3 5 2 5 2" xfId="30516" xr:uid="{3B797C51-E3EF-4732-AFB4-62CB20A7EF6C}"/>
    <cellStyle name="60% - Accent3 5 2 5 3" xfId="42461" xr:uid="{BA2D8533-873D-4C11-86AC-18E03972114E}"/>
    <cellStyle name="60% - Accent3 5 2 5 4" xfId="54426" xr:uid="{A7E6825B-1B40-44CC-BA6D-9622BB2F0484}"/>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2 4" xfId="59214" xr:uid="{4E4DE3E1-0ABA-4753-A0BD-4C040DC93692}"/>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2 7" xfId="53231" xr:uid="{A6AA8C1D-C051-497E-BD1E-1B887E70CACB}"/>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3 4" xfId="56244" xr:uid="{F76FBA40-E72F-41EB-A4C2-4290B54728EE}"/>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2 8" xfId="50261" xr:uid="{B1A6B5C2-E005-4AC7-BED2-6F2AD3641B88}"/>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2 4" xfId="57770" xr:uid="{334239B0-F701-4239-BA9E-EB392D5734D9}"/>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3 7" xfId="51787" xr:uid="{3058C4E3-C552-4A3D-9FBE-21D30FEE2839}"/>
    <cellStyle name="60% - Accent3 5 3 4" xfId="12963" xr:uid="{BF3ED395-F1C6-4B7A-BE15-443B38A9D0E3}"/>
    <cellStyle name="60% - Accent3 5 3 4 2" xfId="30890" xr:uid="{9F26F487-C1FF-44C5-8632-2A17981C6C21}"/>
    <cellStyle name="60% - Accent3 5 3 4 3" xfId="42835" xr:uid="{34A802D7-0556-46EC-9F8E-BCDFBD2C68A6}"/>
    <cellStyle name="60% - Accent3 5 3 4 4" xfId="54800" xr:uid="{E4776BB8-7792-4851-95EA-073F5049895B}"/>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3 9" xfId="48817" xr:uid="{4C69C3A3-2F25-4174-A64D-B4EA434ABDAB}"/>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2 4" xfId="58492" xr:uid="{2BD1AF54-82E3-46C4-91A7-619B9A62B0E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2 7" xfId="52509" xr:uid="{38F7A58C-A47E-4DF6-BBE4-74F73B66390F}"/>
    <cellStyle name="60% - Accent3 5 4 3" xfId="13685" xr:uid="{FDC048E4-34D0-4532-B721-D408B31FEF4B}"/>
    <cellStyle name="60% - Accent3 5 4 3 2" xfId="31612" xr:uid="{49A387EE-DBA3-46C3-A11F-E74BEB2F4249}"/>
    <cellStyle name="60% - Accent3 5 4 3 3" xfId="43557" xr:uid="{D57120B6-6ED3-4AE5-952C-C68F1AC4027F}"/>
    <cellStyle name="60% - Accent3 5 4 3 4" xfId="55522" xr:uid="{AA2CCCD0-6DC4-4AA8-8D0F-B7D892925D0E}"/>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4 8" xfId="49539" xr:uid="{6150F539-B1B7-427B-A454-748058715A4E}"/>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2 4" xfId="57048" xr:uid="{97951F4F-42EF-4581-8F03-D0FB73637596}"/>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5 7" xfId="51065" xr:uid="{C15184FA-FC30-48B5-A652-55AB05F07BD4}"/>
    <cellStyle name="60% - Accent3 5 6" xfId="12241" xr:uid="{D8FE6914-8E6B-4D35-848E-5855758729B3}"/>
    <cellStyle name="60% - Accent3 5 6 2" xfId="30168" xr:uid="{9BB37E0B-F794-4DEB-B9E1-EA4E44243434}"/>
    <cellStyle name="60% - Accent3 5 6 3" xfId="42113" xr:uid="{BB534A84-90F6-4F9B-BF0E-9BEFF3BA2C27}"/>
    <cellStyle name="60% - Accent3 5 6 4" xfId="54078" xr:uid="{666D1E50-8030-40CB-94DE-4EBA8C5CC106}"/>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10" xfId="48211" xr:uid="{21C57F6B-BAA4-4445-94D6-91741455A58E}"/>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2 4" xfId="59330" xr:uid="{BB39F14A-BB49-4065-81C5-6AFCDB3B1F7F}"/>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2 7" xfId="53347" xr:uid="{26220855-78EF-41E7-ABAA-4CD849444432}"/>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3 4" xfId="56360" xr:uid="{C0B49B9F-8C1D-4DE0-8EB0-AF982212B683}"/>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2 8" xfId="50377" xr:uid="{C9674127-6F0D-4EFE-A855-D5FBD1AFD269}"/>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2 4" xfId="57886" xr:uid="{3C245136-B280-41E2-8134-DB9CA5ACF99A}"/>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3 7" xfId="51903" xr:uid="{0589B0FF-6585-4386-BB1F-0E589FABD67F}"/>
    <cellStyle name="60% - Accent3 6 2 4" xfId="13079" xr:uid="{789A60A8-2018-4CCE-83E5-7F342E12122B}"/>
    <cellStyle name="60% - Accent3 6 2 4 2" xfId="31006" xr:uid="{CB017E0E-665D-4B60-B60A-3FE179D5AF75}"/>
    <cellStyle name="60% - Accent3 6 2 4 3" xfId="42951" xr:uid="{36A4142B-42C5-4895-BD69-CD88B1D57C8B}"/>
    <cellStyle name="60% - Accent3 6 2 4 4" xfId="54916" xr:uid="{00D72B01-2FB6-4A46-82BF-809ACA497BD2}"/>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2 9" xfId="48933" xr:uid="{27548138-EA11-4319-8F19-FFC2B94CFC23}"/>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2 4" xfId="58608" xr:uid="{849261C5-E6FE-4AE0-9D77-53A00DAA99C0}"/>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2 7" xfId="52625" xr:uid="{E09C8D59-8110-4913-B9D2-2E1389AB8A0E}"/>
    <cellStyle name="60% - Accent3 6 3 3" xfId="13801" xr:uid="{B6A923E5-6EA6-4235-B1BA-BAA2264C4F3A}"/>
    <cellStyle name="60% - Accent3 6 3 3 2" xfId="31728" xr:uid="{C9A45D99-9722-4197-9B2F-2E65CF86A5D6}"/>
    <cellStyle name="60% - Accent3 6 3 3 3" xfId="43673" xr:uid="{9A42BD8D-F1B8-4A4D-9BC1-227927E764FC}"/>
    <cellStyle name="60% - Accent3 6 3 3 4" xfId="55638" xr:uid="{9866657A-5847-4AC1-9D7F-A58FFA4B1B98}"/>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3 8" xfId="49655" xr:uid="{959FF6F7-875C-4AC5-BC66-A9D7DAC9A19C}"/>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2 4" xfId="57164" xr:uid="{A354E3A1-10FC-4D56-B6FF-8D823EA10350}"/>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4 7" xfId="51181" xr:uid="{E63DA310-A97B-484A-910A-C9ABB64020F8}"/>
    <cellStyle name="60% - Accent3 6 5" xfId="12357" xr:uid="{DFB36F0D-4ECD-4F7E-9BA0-EAB5BA26F2E4}"/>
    <cellStyle name="60% - Accent3 6 5 2" xfId="30284" xr:uid="{703B89B9-620D-4BBF-99DD-97FD4FD3668F}"/>
    <cellStyle name="60% - Accent3 6 5 3" xfId="42229" xr:uid="{1A0CCB74-51AF-4271-AE79-13FA2D0D97A5}"/>
    <cellStyle name="60% - Accent3 6 5 4" xfId="54194" xr:uid="{80A64837-20ED-4859-B542-2E834322AED4}"/>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10" xfId="48561" xr:uid="{9D1E5ED8-4817-46F0-B0B2-5913A4A67B2B}"/>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2 4" xfId="59680" xr:uid="{1E28F9FB-C3FE-4EAB-A992-6FCAD6D757A9}"/>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2 7" xfId="53697" xr:uid="{3A7D9623-6D13-4A70-8A12-4DA03367D7A4}"/>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3 4" xfId="56710" xr:uid="{4841E5D1-7337-46C0-BD1E-8CE00C4E1FE2}"/>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2 8" xfId="50727" xr:uid="{E30B806D-7C95-49F2-8942-2E14FBE02F45}"/>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2 4" xfId="58236" xr:uid="{8ED6E3C2-4921-4F08-BA77-CC62BF04B389}"/>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3 7" xfId="52253" xr:uid="{BD60D9A1-2000-4918-B705-CB23CE69165D}"/>
    <cellStyle name="60% - Accent3 7 2 4" xfId="13429" xr:uid="{0ECED4C4-E727-4ACC-B56F-A6281C560591}"/>
    <cellStyle name="60% - Accent3 7 2 4 2" xfId="31356" xr:uid="{B4CF9D20-4311-4607-9D9D-D3437FBF140F}"/>
    <cellStyle name="60% - Accent3 7 2 4 3" xfId="43301" xr:uid="{3E2578FD-A38C-4D59-9A15-3D6483897505}"/>
    <cellStyle name="60% - Accent3 7 2 4 4" xfId="55266" xr:uid="{1F284BAB-4D48-429D-9E0D-97874DAD7313}"/>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2 9" xfId="49283" xr:uid="{9518C679-CB72-4F7E-8B29-54696A4784D4}"/>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2 4" xfId="58958" xr:uid="{E8B61F8D-C407-4B7C-8B79-65EA8B33D91B}"/>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2 7" xfId="52975" xr:uid="{53B62719-4EC1-4CC8-AC96-18114E7D8F09}"/>
    <cellStyle name="60% - Accent3 7 3 3" xfId="14151" xr:uid="{4DC3058D-0FAF-4829-979A-0671FC8CFB9C}"/>
    <cellStyle name="60% - Accent3 7 3 3 2" xfId="32078" xr:uid="{1D684ADF-1058-417C-B12F-279E5E9F53F4}"/>
    <cellStyle name="60% - Accent3 7 3 3 3" xfId="44023" xr:uid="{E86650D0-9548-469B-8556-1176DDA8724B}"/>
    <cellStyle name="60% - Accent3 7 3 3 4" xfId="55988" xr:uid="{18D3809B-2A22-43BF-B90D-F801A7498790}"/>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3 8" xfId="50005" xr:uid="{F2D79F29-BBA0-44BD-A129-1C06560FA77A}"/>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2 4" xfId="57514" xr:uid="{BFBB685B-A9DB-4C82-BDBA-43271EF14162}"/>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4 7" xfId="51531" xr:uid="{049EABDF-8483-4F2B-8D2C-0609940F1CEB}"/>
    <cellStyle name="60% - Accent3 7 5" xfId="12707" xr:uid="{27D80D7B-255F-4644-B108-512D67E492CB}"/>
    <cellStyle name="60% - Accent3 7 5 2" xfId="30634" xr:uid="{9ACC6046-8E46-4B66-935A-3CA7FDB93A56}"/>
    <cellStyle name="60% - Accent3 7 5 3" xfId="42579" xr:uid="{CA1A54A0-F006-4758-8428-1B1BEBCB6568}"/>
    <cellStyle name="60% - Accent3 7 5 4" xfId="54544" xr:uid="{D08C7EC4-1C4F-4638-8B48-772AE09A0C6E}"/>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2 4" xfId="58982" xr:uid="{D2279E72-8CE1-40AA-9B0C-6AB6973FA9BE}"/>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2 7" xfId="52999" xr:uid="{27C6F2EC-0972-448E-AC3F-A3BAF5E96A2A}"/>
    <cellStyle name="60% - Accent3 8 2 3" xfId="14175" xr:uid="{FBE690E9-0719-4B4F-966B-2A8F5F1105D9}"/>
    <cellStyle name="60% - Accent3 8 2 3 2" xfId="32102" xr:uid="{AC72BE00-5C8A-4ED3-8768-CD2A2A770E77}"/>
    <cellStyle name="60% - Accent3 8 2 3 3" xfId="44047" xr:uid="{4B50187F-B477-4271-93AF-731817D61010}"/>
    <cellStyle name="60% - Accent3 8 2 3 4" xfId="56012" xr:uid="{3DD2CBD1-C8F8-422E-B543-A4874AC870A7}"/>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2 8" xfId="50029" xr:uid="{91B44A17-55BF-4603-A643-3FCFDA049FAD}"/>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2 4" xfId="57538" xr:uid="{9AB576FE-B146-42E8-A4C7-0F9862F86B4E}"/>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3 7" xfId="51555" xr:uid="{924B75AF-4F08-407D-A897-6F3CCD34CA43}"/>
    <cellStyle name="60% - Accent3 8 4" xfId="12731" xr:uid="{C8631C7E-4890-4597-8918-457EC77ABE18}"/>
    <cellStyle name="60% - Accent3 8 4 2" xfId="30658" xr:uid="{5CBFCACA-22B1-4E48-93C9-6D7ADC9CE79E}"/>
    <cellStyle name="60% - Accent3 8 4 3" xfId="42603" xr:uid="{E83BE43B-0C2F-4DEE-9E7F-E1C00FA98755}"/>
    <cellStyle name="60% - Accent3 8 4 4" xfId="54568" xr:uid="{E1F6FC32-199A-40C2-8CC5-B9383870233E}"/>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8 9" xfId="48585" xr:uid="{F964D28D-C50B-4B03-BE73-5BF09EB8D117}"/>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2 4" xfId="58260" xr:uid="{A7327B51-218A-42D4-BDED-986391E7B8C9}"/>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2 7" xfId="52277" xr:uid="{50540529-3DB8-4FBF-BBED-0C76E00EBD2F}"/>
    <cellStyle name="60% - Accent3 9 3" xfId="13453" xr:uid="{9BA5FA9D-5334-49C8-9098-983D640D3538}"/>
    <cellStyle name="60% - Accent3 9 3 2" xfId="31380" xr:uid="{5F38AEF4-4376-49B7-AA28-CBC9D5BCACF7}"/>
    <cellStyle name="60% - Accent3 9 3 3" xfId="43325" xr:uid="{8CC9F38B-26C7-4783-B44A-8692FF2DF35F}"/>
    <cellStyle name="60% - Accent3 9 3 4" xfId="55290" xr:uid="{5712267C-66BC-4CED-96E0-56D1DA81C11B}"/>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3 9 8" xfId="49307" xr:uid="{E8102EFD-A841-4D70-B9E7-543AB4136413}"/>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2 4" xfId="59707" xr:uid="{9BE35B46-B3A0-4989-BA6E-8E0461CD363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2 7" xfId="53724" xr:uid="{A1125A89-378A-43DA-A9A6-FFFBE82193F1}"/>
    <cellStyle name="60% - Accent4 10 3" xfId="14900" xr:uid="{0308717C-6EAD-4778-9534-00BF4A7A485F}"/>
    <cellStyle name="60% - Accent4 10 3 2" xfId="32827" xr:uid="{5B02D2F6-ED5B-4784-B2F4-273FB225B091}"/>
    <cellStyle name="60% - Accent4 10 3 3" xfId="44772" xr:uid="{5539C277-01D3-44EF-AFE5-AA3F36F89430}"/>
    <cellStyle name="60% - Accent4 10 3 4" xfId="56737" xr:uid="{1CC98B06-2362-4ED6-9E21-DB5E0476C4BE}"/>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0 8" xfId="50754" xr:uid="{9277D090-E013-47EF-816F-A8C139DDA7B1}"/>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2 4" xfId="59740" xr:uid="{0C3953EE-392E-4CF1-9900-DF1F7DBCCD2E}"/>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2 7" xfId="53757" xr:uid="{FDA41036-6B5B-4716-85EA-57ABF993CFA1}"/>
    <cellStyle name="60% - Accent4 11 3" xfId="14933" xr:uid="{6C1DB47C-5696-472E-AD40-A262FF58AF24}"/>
    <cellStyle name="60% - Accent4 11 3 2" xfId="32860" xr:uid="{2F6380D4-68B2-4F17-A70C-83982526FCE0}"/>
    <cellStyle name="60% - Accent4 11 3 3" xfId="44805" xr:uid="{BEA667C6-D95C-4414-BCC2-C858555E14D1}"/>
    <cellStyle name="60% - Accent4 11 3 4" xfId="56770" xr:uid="{649068A1-0588-454C-A258-4A9E2D18E392}"/>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1 8" xfId="50787" xr:uid="{C0744DCE-9248-4182-935A-F950BD5ECAC6}"/>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2 4" xfId="59761" xr:uid="{0F5F7C8E-F84D-4626-920E-F461E8ECD05E}"/>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2 7" xfId="53778" xr:uid="{CCB4080D-8521-48C5-BE4C-89CF2ACC2B81}"/>
    <cellStyle name="60% - Accent4 12 3" xfId="14954" xr:uid="{CD5F59D8-423F-46D6-9837-F534CA9FCF54}"/>
    <cellStyle name="60% - Accent4 12 3 2" xfId="32881" xr:uid="{23F761E4-E00F-46E2-81CE-2F0D050D2261}"/>
    <cellStyle name="60% - Accent4 12 3 3" xfId="44826" xr:uid="{67D1A4B2-15F7-4CCD-872B-36653AA376B3}"/>
    <cellStyle name="60% - Accent4 12 3 4" xfId="56791" xr:uid="{6429A1B2-5100-4736-B326-546C6371D89D}"/>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2 8" xfId="50808" xr:uid="{9CFCBF73-4861-46F2-9672-0430D6E05924}"/>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2 4" xfId="56818" xr:uid="{E60843A5-182D-4E82-BA66-87CBAAC4BA5F}"/>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3 7" xfId="50835" xr:uid="{EB80ED3D-CCB0-4D2E-A3A9-DE50235813E2}"/>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2 4" xfId="59784" xr:uid="{278C48EF-7FB3-4A98-9A97-87CDC4AB0743}"/>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4 7" xfId="53801" xr:uid="{8DC2A5D2-EA66-41F0-880F-DFCEDDF76D9E}"/>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5 5" xfId="53822" xr:uid="{71B04244-6C2B-471E-B526-7CB6FC168CB9}"/>
    <cellStyle name="60% - Accent4 16" xfId="12010" xr:uid="{37EFF7BD-59A4-4DDC-8379-D72030A5F2E8}"/>
    <cellStyle name="60% - Accent4 16 2" xfId="29937" xr:uid="{1BE0CFA7-0588-44AE-B3B4-4C2FEDBEEA68}"/>
    <cellStyle name="60% - Accent4 16 3" xfId="41882" xr:uid="{C5432C5B-0B8B-4FF2-82F9-DD961082940F}"/>
    <cellStyle name="60% - Accent4 16 4" xfId="53847" xr:uid="{15DD8F8F-CF5B-4BFE-B292-53AC88727153}"/>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14" xfId="47897" xr:uid="{2D79E8BF-F327-4FAB-8241-517CFF884CA6}"/>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13" xfId="47955" xr:uid="{7C6C980B-7C4D-4D35-A466-5CD9DFCF1A69}"/>
    <cellStyle name="60% - Accent4 2 2 2" xfId="254" xr:uid="{00000000-0005-0000-0000-000052000000}"/>
    <cellStyle name="60% - Accent4 2 2 2 10" xfId="36106" xr:uid="{D8293CC8-6F42-4EA8-B6B8-A03EE7D59E5D}"/>
    <cellStyle name="60% - Accent4 2 2 2 11" xfId="48071" xr:uid="{5FD23F1F-9B22-44E2-BAAD-2E664ED7AE0A}"/>
    <cellStyle name="60% - Accent4 2 2 2 2" xfId="602" xr:uid="{00000000-0005-0000-0000-000052000000}"/>
    <cellStyle name="60% - Accent4 2 2 2 2 10" xfId="48419" xr:uid="{76083603-8849-4113-B3B1-5F163F2F0774}"/>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2 4" xfId="59538" xr:uid="{BF3F255F-D68D-4345-9B16-67BBFEE0422D}"/>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2 7" xfId="53555" xr:uid="{21219B11-9628-4BAE-9734-4B981F7D98C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3 4" xfId="56568" xr:uid="{C9ED4729-87C9-444E-8C08-57D59813D096}"/>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2 8" xfId="50585" xr:uid="{A5A2E185-102C-4B0D-B822-266501EC73F2}"/>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2 4" xfId="58094" xr:uid="{A41217F3-BC4F-43E3-AC4F-859149F8FE44}"/>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3 7" xfId="52111" xr:uid="{A68EB77F-4F18-4D97-BAE8-6224E2364BAE}"/>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4 4" xfId="55124" xr:uid="{6212CD0E-C627-4EC3-94C5-C77CA548B71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2 9" xfId="49141" xr:uid="{C45A8DE7-45F7-486E-B9E6-FDCF6A74E80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2 4" xfId="58816" xr:uid="{85BC70C4-7271-4BA2-9386-F1C4B6B7739F}"/>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2 7" xfId="52833" xr:uid="{9B04ECE8-E720-4975-8F25-F79E111CE71C}"/>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3 4" xfId="55846" xr:uid="{ECDFBC3D-AC31-4EC2-8203-4931C7B40D27}"/>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3 8" xfId="49863" xr:uid="{4F5CA458-6C99-4442-8502-44994E0F9D0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2 4" xfId="57372" xr:uid="{9CFF2C06-F3B7-4A37-8C29-DDC7016F6066}"/>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4 7" xfId="51389" xr:uid="{82313427-414D-40B3-A36B-3B9906913C9C}"/>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5 4" xfId="54402" xr:uid="{B9B49ED7-D422-4091-80AA-0D185AD4ECB4}"/>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2 4" xfId="59190" xr:uid="{E464C43B-3057-48E2-A54A-1987542E5659}"/>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2 7" xfId="53207" xr:uid="{B9B05E01-C075-43AA-81BA-7D9A43A32C11}"/>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3 4" xfId="56220" xr:uid="{1021AC2C-AC88-4BE6-B362-D4AD4D3616F2}"/>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2 8" xfId="50237" xr:uid="{90452E7A-DFBE-4B2F-91EA-46886763FEE9}"/>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2 4" xfId="57746" xr:uid="{6B9DC105-7392-4DD1-B65B-576F6A9D29E8}"/>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3 7" xfId="51763" xr:uid="{B7F6253A-BD65-4562-B5B7-ECCDB4145779}"/>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4 4" xfId="54776" xr:uid="{FA669778-301C-4126-9088-DC72746138B2}"/>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3 9" xfId="48793" xr:uid="{F58AC730-1121-445C-861B-27B4721CFF4B}"/>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2 4" xfId="58468" xr:uid="{02A08449-2561-4CEA-B7AD-878A9238B1AA}"/>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2 7" xfId="52485" xr:uid="{8A4FE2FC-BF5E-4D70-9EE8-E2A26A8520D1}"/>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3 4" xfId="55498" xr:uid="{B6396966-4157-4E28-B896-B169838B3B30}"/>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4 8" xfId="49515" xr:uid="{AB4F5E51-E0F7-4B31-99C8-791575B2293C}"/>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2 4" xfId="57024" xr:uid="{9668DA0A-913D-44DB-B5A1-B4268A4B9490}"/>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5 7" xfId="51041" xr:uid="{4EAFF97C-D1E8-4DAB-AC2A-68EE771EE64D}"/>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6 4" xfId="54054" xr:uid="{06814C83-59D2-4EBF-9346-A7CC20A5A45F}"/>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11" xfId="48187" xr:uid="{F09452E2-80AA-4207-8E45-CC9EBB05699B}"/>
    <cellStyle name="60% - Accent4 2 2 3 2" xfId="718" xr:uid="{00000000-0005-0000-0000-000052000000}"/>
    <cellStyle name="60% - Accent4 2 2 3 2 10" xfId="48535" xr:uid="{D86D3939-AE5F-471E-849D-26C94E15BF4B}"/>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2 4" xfId="59654" xr:uid="{58F5BFBD-AD8F-4A95-B91A-8C9484F28593}"/>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2 7" xfId="53671" xr:uid="{0EF1E16C-AC67-443E-B640-D3A3FAA5B7E9}"/>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3 4" xfId="56684" xr:uid="{7D38CFB6-DE06-4911-82A2-F98A2FE83397}"/>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2 8" xfId="50701" xr:uid="{C0D8A5A5-F0F5-4203-9CFA-C9E91B49DE58}"/>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2 4" xfId="58210" xr:uid="{6A0C3D9F-DB2F-4D97-9D40-99BE67923DE9}"/>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3 7" xfId="52227" xr:uid="{B15C6F80-BB3C-40C3-992D-4C50011E9B7C}"/>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4 4" xfId="55240" xr:uid="{51656C7A-795B-4586-8B8C-10DAF1B5381E}"/>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2 9" xfId="49257" xr:uid="{BE9E30BB-4077-459A-83D5-6FBDA7FEF8F6}"/>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2 4" xfId="58932" xr:uid="{BD2F2971-35F2-4A0E-8590-A2899B2D18B2}"/>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2 7" xfId="52949" xr:uid="{4F93E0F9-24CD-4C3C-B561-1B5EC3105AB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3 4" xfId="55962" xr:uid="{AE55DDF4-7820-4CE3-A4F9-F590D3E8FDF5}"/>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3 8" xfId="49979" xr:uid="{5A48092A-0FE0-4509-A4B5-D3305D0E4E34}"/>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2 4" xfId="57488" xr:uid="{FCD63C4D-5921-4AE5-AC31-96B331F97B39}"/>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4 7" xfId="51505" xr:uid="{ADD61211-DAC8-4409-8F5B-F4D9269FFCCC}"/>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5 4" xfId="54518" xr:uid="{48A2DA32-94BD-4734-A7EB-B99BA3127E28}"/>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2 4" xfId="59306" xr:uid="{CA576D68-6EE6-4F81-A2BF-312EDC7532B4}"/>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2 7" xfId="53323" xr:uid="{2AEAB8EB-8D83-4A93-B2E5-BB4CC846627A}"/>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3 4" xfId="56336" xr:uid="{13AEFDD1-A614-4AE4-AF75-400AB4E89C5C}"/>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2 8" xfId="50353" xr:uid="{962892C0-2251-4F7E-A699-7D013517858F}"/>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2 4" xfId="57862" xr:uid="{B5FBBC67-146D-43FA-90F2-760F7020FAE1}"/>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3 7" xfId="51879" xr:uid="{3DC30F69-4507-42F6-81FE-9712B91B00F0}"/>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4 4" xfId="54892" xr:uid="{E5756380-8DAD-4EE4-8A8C-2D1D745C9679}"/>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3 9" xfId="48909" xr:uid="{9B96A240-12BA-48F4-9428-BF1E7EB62F25}"/>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2 4" xfId="58584" xr:uid="{15629CB4-AFA6-43A4-AFD6-DA9FF97D3F6A}"/>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2 7" xfId="52601" xr:uid="{F10A1FAA-7066-4163-B9A2-AE7D9FAFDDF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3 4" xfId="55614" xr:uid="{43DB5C7E-5835-4997-B6D1-5F1FB35CAC48}"/>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4 8" xfId="49631" xr:uid="{3318B865-1D2B-47DB-9573-268374C18A21}"/>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2 4" xfId="57140" xr:uid="{A1C64832-AE79-4FFA-B2F7-CF60AC96D2C0}"/>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5 7" xfId="51157" xr:uid="{E1924150-8F76-45EE-8ABC-8C5C3414DB80}"/>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6 4" xfId="54170" xr:uid="{961E3422-AB32-4652-85CF-DB1CA53E6480}"/>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10" xfId="48303" xr:uid="{76984EBF-D3AD-4374-BC2C-A10C06345266}"/>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2 4" xfId="59422" xr:uid="{782EDABC-A25C-4709-9B54-B7E24001502C}"/>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2 7" xfId="53439" xr:uid="{CA051412-9241-48AD-9C32-367F4C0B32DF}"/>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3 4" xfId="56452" xr:uid="{2C4CA366-0D61-4749-AB36-153E98D2FCFA}"/>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2 8" xfId="50469" xr:uid="{3C4E5C65-737D-4533-AF25-C15FF0AF754F}"/>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2 4" xfId="57978" xr:uid="{098A4132-2F2A-431B-A9DC-514C1BF95495}"/>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3 7" xfId="51995" xr:uid="{EEBD2987-0F50-489F-B9CB-3E6F29FD3E82}"/>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4 4" xfId="55008" xr:uid="{ABD3717D-52B5-4ACD-9D8B-78BB7F921796}"/>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2 9" xfId="49025" xr:uid="{C5393A0E-0239-4BCF-9F52-B151C56D8D2E}"/>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2 4" xfId="58700" xr:uid="{5621DF39-0C86-4D59-B26F-DF2208A555C3}"/>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2 7" xfId="52717" xr:uid="{0B66D2D2-0D8B-429D-B13F-8244FB37E060}"/>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3 4" xfId="55730" xr:uid="{00314514-7CC9-4346-9538-A886C99CFBA0}"/>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3 8" xfId="49747" xr:uid="{A9C41C94-68E6-4F9F-AD04-0AF5D82AB3FA}"/>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2 4" xfId="57256" xr:uid="{F881EA95-B8DB-4272-9E0A-3897E85A4019}"/>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4 7" xfId="51273" xr:uid="{7399CC86-50E1-4CFD-B5C4-4EA5E1A669E4}"/>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5 4" xfId="54286" xr:uid="{6E35D28B-72DC-4E8F-BEA1-B5BD62D6312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2 4" xfId="59074" xr:uid="{AB1569C9-7472-4AF5-A8F3-B815CCBA5E7E}"/>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2 7" xfId="53091" xr:uid="{FBA03319-7345-47B2-B696-BC118CA692C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3 4" xfId="56104" xr:uid="{24C31338-EDE5-4C7F-AF2A-B8AE24B10A1F}"/>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2 8" xfId="50121" xr:uid="{513D7FF8-B8D1-4472-82E8-34C017A3979A}"/>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2 4" xfId="57630" xr:uid="{EB4B7B5A-4147-46E9-A46B-4CB1F33C155E}"/>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3 7" xfId="51647" xr:uid="{C2DD3F47-5275-487A-AE47-16954DE09B1A}"/>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4 4" xfId="54660" xr:uid="{28F13FB5-B4A2-4EC8-99FE-435B5078B536}"/>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5 9" xfId="48677" xr:uid="{415E36E7-A2D3-4AE1-A4D3-9EFA48BF5DEE}"/>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2 4" xfId="58352" xr:uid="{9B2D8FE6-0D80-41A8-8544-99E3C327324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2 7" xfId="52369" xr:uid="{19BA4157-9C38-4957-BD73-C14C60054E42}"/>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3 4" xfId="55382" xr:uid="{B821C37A-020F-4606-A46B-1210FC4EA838}"/>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6 8" xfId="49399" xr:uid="{A23054DE-CFB5-4BEF-B220-61DA52A10B70}"/>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2 4" xfId="56908" xr:uid="{C1487623-077B-4D50-A6B7-2FB9390EC2BF}"/>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7 7" xfId="50925" xr:uid="{E659FC00-21E3-48DB-95E0-97586332DFD8}"/>
    <cellStyle name="60% - Accent4 2 2 8" xfId="12101" xr:uid="{00B84C25-0868-478F-96AF-1FD12A738DD9}"/>
    <cellStyle name="60% - Accent4 2 2 8 2" xfId="30028" xr:uid="{E3C5E5DF-A857-485B-9558-8F97E722BBBF}"/>
    <cellStyle name="60% - Accent4 2 2 8 3" xfId="41973" xr:uid="{FC548604-AC66-46ED-83F7-5E727C242D0B}"/>
    <cellStyle name="60% - Accent4 2 2 8 4" xfId="53938" xr:uid="{B8A92E08-DE92-4908-9B13-9A143D9CF698}"/>
    <cellStyle name="60% - Accent4 2 2 9" xfId="18060" xr:uid="{DCB3BE42-1E06-4F81-BAB1-EAB744CB743B}"/>
    <cellStyle name="60% - Accent4 2 3" xfId="196" xr:uid="{00000000-0005-0000-0000-000052000000}"/>
    <cellStyle name="60% - Accent4 2 3 10" xfId="36048" xr:uid="{4BFC1773-6514-4D34-9EF5-E738C62AAB5D}"/>
    <cellStyle name="60% - Accent4 2 3 11" xfId="48013" xr:uid="{E83AB997-F58E-44A0-A06A-EB1DCB482AC5}"/>
    <cellStyle name="60% - Accent4 2 3 2" xfId="544" xr:uid="{00000000-0005-0000-0000-000052000000}"/>
    <cellStyle name="60% - Accent4 2 3 2 10" xfId="48361" xr:uid="{A96AC449-2228-4ECA-A797-E377E642FAA9}"/>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2 4" xfId="59480" xr:uid="{B616BB3C-6F3B-4F22-B974-EB8F4DB8DDAC}"/>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2 7" xfId="53497" xr:uid="{10B1B8F0-9189-46AC-A9EF-42004B496E6E}"/>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3 4" xfId="56510" xr:uid="{EA3BC572-BFDF-473C-9E85-F3D927D9BA6C}"/>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2 8" xfId="50527" xr:uid="{5A5CD391-6553-4915-AC5A-C211ABE02996}"/>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2 4" xfId="58036" xr:uid="{2E4D36A0-8F9D-409C-995C-D38C49523FA9}"/>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3 7" xfId="52053" xr:uid="{50CF9A5C-6D6C-4A2C-845E-2E273C1685A3}"/>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4 4" xfId="55066" xr:uid="{BEC27424-1645-40DD-8365-5FC81F2EB5AA}"/>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2 9" xfId="49083" xr:uid="{E2F07488-4F91-487A-9295-575E93FCEBD5}"/>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2 4" xfId="58758" xr:uid="{E5A6ACA9-0D6C-44DF-A9A3-6DFC5CAA86CE}"/>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2 7" xfId="52775" xr:uid="{4F92B720-4ECD-4112-9AE6-CF664958FFAA}"/>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3 4" xfId="55788" xr:uid="{F780529D-C910-42FC-A18F-FE0FDD7AE8F0}"/>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3 8" xfId="49805" xr:uid="{C56AE0D0-E9E0-4E1E-83D7-8CC000B327CF}"/>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2 4" xfId="57314" xr:uid="{80C890E6-AE56-405A-B3CE-9D4297F48D25}"/>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4 7" xfId="51331" xr:uid="{BE04B057-EAB9-4BD2-96DD-B83A499B5C37}"/>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5 4" xfId="54344" xr:uid="{347AFBAD-1365-48DE-AAED-962022B3F7DC}"/>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2 4" xfId="59132" xr:uid="{5A76D894-CB0A-4854-A022-9DC55689490A}"/>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2 7" xfId="53149" xr:uid="{7E01E7EF-9D5D-46E8-81A0-BB544C60BF1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3 4" xfId="56162" xr:uid="{497A56EF-CE9A-496F-A365-CBD949E8CBCA}"/>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2 8" xfId="50179" xr:uid="{316D7264-D564-4586-A39D-F55D6B85D7C4}"/>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2 4" xfId="57688" xr:uid="{130766E3-64BC-461B-87F4-67D3490AB2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3 7" xfId="51705" xr:uid="{B0C2DCBB-6130-4294-BB1B-814DA8CEA060}"/>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4 4" xfId="54718" xr:uid="{9AE28E5C-43E6-4181-A11C-C37ED904CE71}"/>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3 9" xfId="48735" xr:uid="{9FB6210E-2821-4523-A891-420106E78B65}"/>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2 4" xfId="58410" xr:uid="{2FB34849-06A1-43B8-82DE-4659D0BF3616}"/>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2 7" xfId="52427" xr:uid="{831C9038-9094-483B-BBBD-357D6F296A67}"/>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3 4" xfId="55440" xr:uid="{A5BA6D7D-91F0-4AD4-9BC8-71A5B7112FE8}"/>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4 8" xfId="49457" xr:uid="{A04FC225-4712-44B1-92DC-EB4C53B5ED25}"/>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2 4" xfId="56966" xr:uid="{3333F6F9-4AB1-48BE-A366-4E497DA72C40}"/>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5 7" xfId="50983" xr:uid="{AC6A928A-85B6-494F-ACDC-CCD5C5D2C27C}"/>
    <cellStyle name="60% - Accent4 2 3 6" xfId="12159" xr:uid="{59B2B9C9-C157-4B2A-8D3D-8C48E34D81AA}"/>
    <cellStyle name="60% - Accent4 2 3 6 2" xfId="30086" xr:uid="{8F7B4082-2880-433E-B028-C4A4ED94DE2C}"/>
    <cellStyle name="60% - Accent4 2 3 6 3" xfId="42031" xr:uid="{3B83BE93-5E42-4D0D-BC8F-4C93F138D718}"/>
    <cellStyle name="60% - Accent4 2 3 6 4" xfId="53996" xr:uid="{1E12F899-015E-4DD8-9534-0817984A9724}"/>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11" xfId="48129" xr:uid="{44263AA9-59C5-4134-AD92-2280934DE296}"/>
    <cellStyle name="60% - Accent4 2 4 2" xfId="660" xr:uid="{00000000-0005-0000-0000-000052000000}"/>
    <cellStyle name="60% - Accent4 2 4 2 10" xfId="48477" xr:uid="{B5F7E0A7-BEF3-4F52-BDC3-6B1F57666FB6}"/>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2 4" xfId="59596" xr:uid="{34E7AE16-C7AC-4397-8004-05CDC25D8D4D}"/>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2 7" xfId="53613" xr:uid="{E927DD0D-54FB-4B2D-9CC1-78393CE2DD43}"/>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3 4" xfId="56626" xr:uid="{21155774-F39F-4405-A4B4-D0821B2C28EE}"/>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2 8" xfId="50643" xr:uid="{E5A4BF84-5A0D-4C5B-8895-8FAC0D4B2B56}"/>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2 4" xfId="58152" xr:uid="{DFF5F997-25D6-428F-BD30-D5873EA864E0}"/>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3 7" xfId="52169" xr:uid="{36EC1A8E-6D4A-4B3A-97EF-032859090349}"/>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4 4" xfId="55182" xr:uid="{5DBC0361-B6B5-4B43-B5C8-45853180226A}"/>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2 9" xfId="49199" xr:uid="{908A5E2B-37DA-4663-A866-D4F97C13B234}"/>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2 4" xfId="58874" xr:uid="{B084DD4F-7BDE-4A42-9F8A-3D6D1920A5A1}"/>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2 7" xfId="52891" xr:uid="{56E95D2D-2285-4FC0-8B30-C0D48AAA008E}"/>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3 4" xfId="55904" xr:uid="{8DE4DC64-0B73-4B2E-A256-37211EAE61DB}"/>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3 8" xfId="49921" xr:uid="{53977D4F-0FBC-45B2-9997-94EED36D2A32}"/>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2 4" xfId="57430" xr:uid="{C61ED370-6D5F-4F1D-AE1C-63F7ECAFE068}"/>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4 7" xfId="51447" xr:uid="{FDD0FD9B-2BA7-4CC8-ADAC-18544EDA4E82}"/>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5 4" xfId="54460" xr:uid="{07793059-5A9C-4EA4-B8D1-56958A1E25F1}"/>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2 4" xfId="59248" xr:uid="{2218F048-0A36-4BC6-B8BE-F7F357E3E1D4}"/>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2 7" xfId="53265" xr:uid="{A46EF1BD-2074-4ABC-8DAC-F1CB03D8922B}"/>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3 4" xfId="56278" xr:uid="{47E81221-3AAB-4301-91D2-D09C13AD1F6A}"/>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2 8" xfId="50295" xr:uid="{90885C30-3694-435F-B28C-CC39C15B32B4}"/>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2 4" xfId="57804" xr:uid="{0119FED7-92CE-4630-8599-38AB54A83A52}"/>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3 7" xfId="51821" xr:uid="{06E719A0-CAA3-4CAD-A113-C39C8567F172}"/>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4 4" xfId="54834" xr:uid="{9E2232C8-F4EF-4719-8494-7FB0814024E8}"/>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3 9" xfId="48851" xr:uid="{E2BFBA7B-005C-4CE7-B390-5404E29BA46E}"/>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2 4" xfId="58526" xr:uid="{AB0DE39E-3D23-4EE4-B127-7535AFCED7EE}"/>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2 7" xfId="52543" xr:uid="{635299DE-023B-436D-BD65-4CB9DD7764CA}"/>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3 4" xfId="55556" xr:uid="{E1DA3DEC-6193-497A-865D-3372B03A758A}"/>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4 8" xfId="49573" xr:uid="{445527FF-2160-4205-975C-FE3CD069E46B}"/>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2 4" xfId="57082" xr:uid="{698DE814-3F66-4C72-8207-B7215A95B1F3}"/>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5 7" xfId="51099" xr:uid="{B7888779-C7C5-4009-A0EA-493745658E25}"/>
    <cellStyle name="60% - Accent4 2 4 6" xfId="12275" xr:uid="{3A76C20D-F88A-42F5-ADED-A452C09B726A}"/>
    <cellStyle name="60% - Accent4 2 4 6 2" xfId="30202" xr:uid="{4A5A868D-0325-4C99-B342-FBFA11E88FA1}"/>
    <cellStyle name="60% - Accent4 2 4 6 3" xfId="42147" xr:uid="{7C215198-80E2-46F3-865A-41FAB8FD111A}"/>
    <cellStyle name="60% - Accent4 2 4 6 4" xfId="54112" xr:uid="{5129B660-ACDB-467F-B401-E1E85F1D74F2}"/>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10" xfId="48245" xr:uid="{5C1E8EA3-C0D9-4FE0-BB59-AEEF278A423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2 4" xfId="59364" xr:uid="{5550CCBD-EF15-42BC-827B-C520F86F17A9}"/>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2 7" xfId="53381" xr:uid="{334A1B44-0AD3-413F-8610-FAB5B1EED56D}"/>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3 4" xfId="56394" xr:uid="{8D7EAF8E-A17E-4072-AEEB-4E446ABF2632}"/>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2 8" xfId="50411" xr:uid="{B1045E6F-8877-4D5B-A77C-9339D59D4D09}"/>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2 4" xfId="57920" xr:uid="{5B77DFD7-89F7-4C05-94B5-F1548F76A9A9}"/>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3 7" xfId="51937" xr:uid="{10490716-E3FA-4851-A73F-38A4440E5EE6}"/>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4 4" xfId="54950" xr:uid="{634B73BD-20A2-47D7-9C86-9929996974AF}"/>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2 9" xfId="48967" xr:uid="{11058248-2170-4412-965B-326BF60F2541}"/>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2 4" xfId="58642" xr:uid="{FC8F53E4-B6D1-4CFF-9053-205C39713952}"/>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2 7" xfId="52659" xr:uid="{6F1EECE6-C6BE-4762-AC33-DF3F6340DB4C}"/>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3 4" xfId="55672" xr:uid="{81F8A5C0-BABA-4AB3-9AFF-87788B2C5E51}"/>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3 8" xfId="49689" xr:uid="{DDB7E78A-9F38-4223-B10B-FB86ED359AB0}"/>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2 4" xfId="57198" xr:uid="{EC3FE6A5-BC46-4D28-9147-424C50772E28}"/>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4 7" xfId="51215" xr:uid="{F758D1BB-CAA3-41E6-B35D-3E39BD9A3F35}"/>
    <cellStyle name="60% - Accent4 2 5 5" xfId="12391" xr:uid="{CD0E5D29-3DBD-4694-B6E6-00D0F1266DE3}"/>
    <cellStyle name="60% - Accent4 2 5 5 2" xfId="30318" xr:uid="{359DA87E-0023-4385-834F-70DCAD111A3B}"/>
    <cellStyle name="60% - Accent4 2 5 5 3" xfId="42263" xr:uid="{581B04EC-0B95-4863-ACA7-9821A5FAFC98}"/>
    <cellStyle name="60% - Accent4 2 5 5 4" xfId="54228" xr:uid="{DCC4BF6D-6294-459D-B93C-CEAAC5D4CCDD}"/>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2 4" xfId="59016" xr:uid="{CD2B45B5-9FC3-48E5-9674-8EC41E90A56D}"/>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2 7" xfId="53033" xr:uid="{AD4EC0C0-A4CF-4206-9542-4F5E986602C7}"/>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3 4" xfId="56046" xr:uid="{248CC95C-43ED-488A-97D9-0A269A5EB79C}"/>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2 8" xfId="50063" xr:uid="{77CE99D4-C9F7-420D-B986-2DD18DC7A1BD}"/>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2 4" xfId="57572" xr:uid="{6CA66817-3FCF-4C5D-B963-80CEE6C410E6}"/>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3 7" xfId="51589" xr:uid="{9378F04B-038B-4EDF-9A39-64520A47493C}"/>
    <cellStyle name="60% - Accent4 2 6 4" xfId="12765" xr:uid="{7CDCAA8B-9D80-4E67-9E1C-6064FE9F0CB4}"/>
    <cellStyle name="60% - Accent4 2 6 4 2" xfId="30692" xr:uid="{63362EFC-A61A-4290-8FF4-C9F2797E7D07}"/>
    <cellStyle name="60% - Accent4 2 6 4 3" xfId="42637" xr:uid="{50377F3E-BEEA-4244-A2C5-E30331D72B69}"/>
    <cellStyle name="60% - Accent4 2 6 4 4" xfId="54602" xr:uid="{2343C14A-2AFE-462F-965F-9AA0C3632592}"/>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6 9" xfId="48619" xr:uid="{26960625-05CE-4162-9FBF-7CCEB7F6B31F}"/>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2 4" xfId="58294" xr:uid="{F6E6947F-D41F-46D6-9E58-9030A0E2E140}"/>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2 7" xfId="52311" xr:uid="{21857F20-EF20-41EF-9202-475C772BC847}"/>
    <cellStyle name="60% - Accent4 2 7 3" xfId="13487" xr:uid="{1C480C1D-83EE-4D24-B161-4D75F4B1B772}"/>
    <cellStyle name="60% - Accent4 2 7 3 2" xfId="31414" xr:uid="{05D2EF25-CBC0-40FE-BFA5-04F6B95CAD52}"/>
    <cellStyle name="60% - Accent4 2 7 3 3" xfId="43359" xr:uid="{AFD6E308-F43B-4A7C-9936-AC5094F1BB0B}"/>
    <cellStyle name="60% - Accent4 2 7 3 4" xfId="55324" xr:uid="{A8502C7A-D947-4110-9B1F-7D209CA4E220}"/>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7 8" xfId="49341" xr:uid="{834410D1-35F5-407E-88E8-F377178695F9}"/>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2 4" xfId="56850" xr:uid="{E4EFA786-5D61-43F8-BC6B-F92641BD960E}"/>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8 7" xfId="50867" xr:uid="{78FF09A4-9343-4172-9FD2-28D83ED4163C}"/>
    <cellStyle name="60% - Accent4 2 9" xfId="12043" xr:uid="{642821A8-ADBA-4398-AF34-ECB638D657E2}"/>
    <cellStyle name="60% - Accent4 2 9 2" xfId="29970" xr:uid="{5A5EDE87-6E63-423D-BF30-4C6B06FAF4D4}"/>
    <cellStyle name="60% - Accent4 2 9 3" xfId="41915" xr:uid="{BE722B03-B7DA-4D87-BE1E-ACBF9E74A7F6}"/>
    <cellStyle name="60% - Accent4 2 9 4" xfId="53880" xr:uid="{4BA1E6FF-3750-40DE-BF1B-A4FAAF81AE68}"/>
    <cellStyle name="60% - Accent4 20" xfId="23947" xr:uid="{7BCF5A26-E356-45AE-BA76-36B20461ABED}"/>
    <cellStyle name="60% - Accent4 21" xfId="35895" xr:uid="{FD8258A1-AB72-4831-960C-F57DDEEA1E12}"/>
    <cellStyle name="60% - Accent4 22" xfId="47839" xr:uid="{8D1F3996-B755-440F-B2CF-DC008D6F3518}"/>
    <cellStyle name="60% - Accent4 23" xfId="47860" xr:uid="{4A9CC605-D457-4043-943F-C0B4D2DAB335}"/>
    <cellStyle name="60% - Accent4 24" xfId="59805" xr:uid="{CA5879AB-D6A7-410B-B799-4F8D9D76ED73}"/>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13" xfId="47924" xr:uid="{487BB55E-72D8-4DF1-9868-EEB9A3693917}"/>
    <cellStyle name="60% - Accent4 3 2" xfId="223" xr:uid="{00000000-0005-0000-0000-00007C000000}"/>
    <cellStyle name="60% - Accent4 3 2 10" xfId="36075" xr:uid="{50821D41-5EE1-47FA-BAE4-064DCC5E98BA}"/>
    <cellStyle name="60% - Accent4 3 2 11" xfId="48040" xr:uid="{CD393658-E203-4105-8770-A4476D2D5D19}"/>
    <cellStyle name="60% - Accent4 3 2 2" xfId="571" xr:uid="{00000000-0005-0000-0000-00007C000000}"/>
    <cellStyle name="60% - Accent4 3 2 2 10" xfId="48388" xr:uid="{CB149BD5-FA88-433E-B068-B207B18343A1}"/>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2 4" xfId="59507" xr:uid="{4E16A75E-967F-423E-83EE-D47E90DDAC6B}"/>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2 7" xfId="53524" xr:uid="{0D733B4A-B893-43D7-BF4A-80CA582F48D1}"/>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3 4" xfId="56537" xr:uid="{1628720B-E3B5-4F5B-9546-B0122D96E307}"/>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2 8" xfId="50554" xr:uid="{362D8ED4-C78E-4899-BE4B-FDE434792F4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2 4" xfId="58063" xr:uid="{9FB56F47-F1B5-46BF-9764-3FABE6FAB332}"/>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3 7" xfId="52080" xr:uid="{8BF0A423-4875-4AEA-8D53-F0E1581D598D}"/>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4 4" xfId="55093" xr:uid="{3D5445D7-D29A-4265-BC9B-9E6C8904CA63}"/>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2 9" xfId="49110" xr:uid="{C268DFE1-7158-4962-8A7D-3B1E0C0B7A84}"/>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2 4" xfId="58785" xr:uid="{66050991-EE8E-4C94-8F0B-A4F041E457F4}"/>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2 7" xfId="52802" xr:uid="{77BF7DF9-3DC5-42A7-B112-E96BB05C91CC}"/>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3 4" xfId="55815" xr:uid="{871B459D-D1FA-4841-A804-C80F56E3D976}"/>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3 8" xfId="49832" xr:uid="{B2286A8F-B56E-440D-8C8A-C88C007067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2 4" xfId="57341" xr:uid="{34C902FE-4719-4FEA-B931-6C54D93495FB}"/>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4 7" xfId="51358" xr:uid="{4864604A-6BC3-4033-ACCC-1646CC2AD92D}"/>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5 4" xfId="54371" xr:uid="{3695CB15-316E-4B5D-A892-1DCAE3E990C5}"/>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2 4" xfId="59159" xr:uid="{F36CA311-53F9-4219-A552-199E60EE0D40}"/>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2 7" xfId="53176" xr:uid="{0757D258-26DD-4EAD-9504-1A62F368683F}"/>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3 4" xfId="56189" xr:uid="{60886B5A-9695-44A8-B1AA-42B12513478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2 8" xfId="50206" xr:uid="{E7CC38B0-2EAC-47F8-9A0E-ECF079CD010E}"/>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2 4" xfId="57715" xr:uid="{B556AD4D-5052-474E-960A-AA380B464C52}"/>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3 7" xfId="51732" xr:uid="{94A13E1E-46BE-480B-9B6F-058B01B94462}"/>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4 4" xfId="54745" xr:uid="{6C1ED314-3078-4FF3-A59F-1A66028899D2}"/>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3 9" xfId="48762" xr:uid="{BA9D4B1F-C033-4DF7-8071-6329D1A1DBCF}"/>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2 4" xfId="58437" xr:uid="{B8FCC917-EA63-4976-B485-A256DC473609}"/>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2 7" xfId="52454" xr:uid="{EEB18422-9F15-4E70-AB68-7B41D8DF49A2}"/>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3 4" xfId="55467" xr:uid="{69C0ED09-CAF7-4D9C-8594-DC273565A894}"/>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4 8" xfId="49484" xr:uid="{C47B4757-E6BA-4A89-92B8-AD764A28AAB0}"/>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2 4" xfId="56993" xr:uid="{F8638021-B10A-414D-B7A8-E52DD0EC911D}"/>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5 7" xfId="51010" xr:uid="{4011F8C5-4D1A-40D8-A142-77FDA2F197A9}"/>
    <cellStyle name="60% - Accent4 3 2 6" xfId="12186" xr:uid="{627F29C1-5C62-48D5-8C90-8897C738ACF1}"/>
    <cellStyle name="60% - Accent4 3 2 6 2" xfId="30113" xr:uid="{AB9DB6FB-D457-4910-9523-545A2B632042}"/>
    <cellStyle name="60% - Accent4 3 2 6 3" xfId="42058" xr:uid="{7CCB04D1-0937-4827-BFC3-0AD46FC3F23E}"/>
    <cellStyle name="60% - Accent4 3 2 6 4" xfId="54023" xr:uid="{ED450911-AE02-4A8A-9997-5B82514B3F00}"/>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11" xfId="48156" xr:uid="{EB2D96F5-87C5-4C53-8B47-24F1A0E753AE}"/>
    <cellStyle name="60% - Accent4 3 3 2" xfId="687" xr:uid="{00000000-0005-0000-0000-00007C000000}"/>
    <cellStyle name="60% - Accent4 3 3 2 10" xfId="48504" xr:uid="{11FAD4E0-6EBB-48DF-B08E-4EFF0CFBCFEF}"/>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2 4" xfId="59623" xr:uid="{1DD1F8C8-1175-4994-9EBD-BE5C4A2B7624}"/>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2 7" xfId="53640" xr:uid="{D6ED6371-6DFF-44AA-B88E-061595CA3CB5}"/>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3 4" xfId="56653" xr:uid="{1D290F05-3F35-4075-8263-E91943975F57}"/>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2 8" xfId="50670" xr:uid="{D6F15A2F-967B-4356-884D-8EC05C88BC95}"/>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2 4" xfId="58179" xr:uid="{4A158503-FA54-41C9-8E7D-717BF7BC783D}"/>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3 7" xfId="52196" xr:uid="{C20FA193-CB7A-47A3-900A-8E52A31581FC}"/>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4 4" xfId="55209" xr:uid="{408661E8-6ABF-4559-9540-FD2AD67B5376}"/>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2 9" xfId="49226" xr:uid="{1D3BDF46-3E65-4409-B541-DC2D4A730C48}"/>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2 4" xfId="58901" xr:uid="{C2F0B8EF-5F9E-4266-8EAD-528F33883DD6}"/>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2 7" xfId="52918" xr:uid="{9E16F2F3-D675-4A55-A90B-66C83BB1E2F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3 4" xfId="55931" xr:uid="{7B8F43F9-4786-4984-A341-26173E9C3726}"/>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3 8" xfId="49948" xr:uid="{8733F944-AE4D-4D7B-9041-C40CC1255A19}"/>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2 4" xfId="57457" xr:uid="{DFBEAC9C-7612-4C22-A5F7-92BB78B46A32}"/>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4 7" xfId="51474" xr:uid="{D17F1508-A1A5-4DA9-977A-03397AEDDEEE}"/>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5 4" xfId="54487" xr:uid="{C0EC51DA-5375-45F3-96B7-74DDCA0E928E}"/>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2 4" xfId="59275" xr:uid="{CF68EAA6-4D51-47CA-BDE2-3B7BC1A10F56}"/>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2 7" xfId="53292" xr:uid="{C839BB12-7B00-4A01-AA21-A7DDBD8721C0}"/>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3 4" xfId="56305" xr:uid="{9C4D592A-0697-47DC-87C2-F86D1C5E89B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2 8" xfId="50322" xr:uid="{EAC34A81-E9E3-4B51-BB89-34ADBE3FCFFE}"/>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2 4" xfId="57831" xr:uid="{ACAC285A-DD5D-49BC-AE6D-0C98748D9CEF}"/>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3 7" xfId="51848" xr:uid="{8AB1704F-BE79-4B96-B236-A8C601024878}"/>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4 4" xfId="54861" xr:uid="{AD170EAC-1262-4181-8376-CD8BE71E6FB3}"/>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3 9" xfId="48878" xr:uid="{2BCE9CF1-8245-4C66-9E36-DE485F3447BD}"/>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2 4" xfId="58553" xr:uid="{CABF46F5-24AB-4B5B-8993-45E079D0A874}"/>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2 7" xfId="52570" xr:uid="{7434730F-2E0C-4686-8816-80868FEF9DC6}"/>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3 4" xfId="55583" xr:uid="{59CF1DE4-8D54-4E7F-877A-9C93652C1989}"/>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4 8" xfId="49600" xr:uid="{5B85296B-CDE9-4B32-BDD2-4416A525E3FC}"/>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2 4" xfId="57109" xr:uid="{B60B5091-4462-4F20-9434-FE7DD2A548A5}"/>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5 7" xfId="51126" xr:uid="{6F643498-8DD0-4860-BF88-4044E4530782}"/>
    <cellStyle name="60% - Accent4 3 3 6" xfId="12302" xr:uid="{3E8A4EE1-21F0-4342-9529-1A6817E82191}"/>
    <cellStyle name="60% - Accent4 3 3 6 2" xfId="30229" xr:uid="{71CD3AFD-4266-45AA-A1F1-3B16813611E9}"/>
    <cellStyle name="60% - Accent4 3 3 6 3" xfId="42174" xr:uid="{C6FC8E88-4798-49FF-9073-622DC92C0F6E}"/>
    <cellStyle name="60% - Accent4 3 3 6 4" xfId="54139" xr:uid="{1D737683-0875-412C-991B-245CA93C3BC0}"/>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10" xfId="48272" xr:uid="{52303EB1-C3CF-4267-BCAD-01AD1030AD1F}"/>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2 4" xfId="59391" xr:uid="{8964CB4A-BBE2-4287-9AB8-612DA55B1439}"/>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2 7" xfId="53408" xr:uid="{A1B60A9F-D391-499D-880A-CD295371FC85}"/>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3 4" xfId="56421" xr:uid="{8F08330A-20F6-475F-BC08-280100482381}"/>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2 8" xfId="50438" xr:uid="{0245E8D1-9767-4AF8-884D-6711837256EB}"/>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2 4" xfId="57947" xr:uid="{437EBCF5-8F4F-48B1-97D4-CCD229F7614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3 7" xfId="51964" xr:uid="{14BBB58E-046F-4F31-AF66-A19A92E1F53B}"/>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4 4" xfId="54977" xr:uid="{3ABEA852-F758-4A98-B005-DA34A13F49B9}"/>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2 9" xfId="48994" xr:uid="{5B296457-3A63-4E68-9578-B4131CC3689B}"/>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2 4" xfId="58669" xr:uid="{D7168938-449D-4F04-9BCB-E2A9186AD948}"/>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2 7" xfId="52686" xr:uid="{C3575162-EE44-40BE-BDD7-E8028FD9AC64}"/>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3 4" xfId="55699" xr:uid="{ED3CB31D-980E-483B-8665-79A5269610E7}"/>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3 8" xfId="49716" xr:uid="{54A1E23B-1AD5-4557-B2C9-199B19B4C13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2 4" xfId="57225" xr:uid="{50DA7E66-6B38-44C3-B5DE-36BBD534BFBF}"/>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4 7" xfId="51242" xr:uid="{FCEDAF1B-89FE-432E-A154-96BE0A426FFF}"/>
    <cellStyle name="60% - Accent4 3 4 5" xfId="12418" xr:uid="{6DA87D1E-98D9-4AE5-8DE5-AB14EAF234E7}"/>
    <cellStyle name="60% - Accent4 3 4 5 2" xfId="30345" xr:uid="{E4998FA0-688F-45BC-ACF0-143DC3907230}"/>
    <cellStyle name="60% - Accent4 3 4 5 3" xfId="42290" xr:uid="{738EE0E9-3B4F-4B86-9A00-3B4E72424150}"/>
    <cellStyle name="60% - Accent4 3 4 5 4" xfId="54255" xr:uid="{D9A948A5-871E-402E-B69B-11C346C9E33B}"/>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2 4" xfId="59043" xr:uid="{1AABF751-10AF-4385-A049-7BB7808F4CA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2 7" xfId="53060" xr:uid="{C263F14C-6117-4C1C-9789-3FF64D19F691}"/>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3 4" xfId="56073" xr:uid="{DAC5F34B-AA47-4ED2-B3B3-AE5D7ACF454C}"/>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2 8" xfId="50090" xr:uid="{17060F6F-CDC8-4FCF-8615-9406F153ED0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2 4" xfId="57599" xr:uid="{24A3A96B-A343-4606-BC0A-5F47D9EEF89D}"/>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3 7" xfId="51616" xr:uid="{3CA99E5D-7680-4EB5-8332-F6BA9F1BF64D}"/>
    <cellStyle name="60% - Accent4 3 5 4" xfId="12792" xr:uid="{B58F3022-B5A7-461C-944E-4F179204E3F6}"/>
    <cellStyle name="60% - Accent4 3 5 4 2" xfId="30719" xr:uid="{23E7BDAB-999C-44B6-A39E-3B34436604C3}"/>
    <cellStyle name="60% - Accent4 3 5 4 3" xfId="42664" xr:uid="{435CAD87-3D77-4CFF-9A1A-FDDAB748F29F}"/>
    <cellStyle name="60% - Accent4 3 5 4 4" xfId="54629" xr:uid="{53B25213-21D0-4E61-968E-F3390F73B2FA}"/>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5 9" xfId="48646" xr:uid="{AC807A64-BA14-4EE4-8A9B-4534FEDA4F3F}"/>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2 4" xfId="58321" xr:uid="{B1C318C5-95BA-4AB3-B80A-CED3F6B2BAE0}"/>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2 7" xfId="52338" xr:uid="{A87B8FE6-13B9-4AEC-9C79-673CCDEF73A5}"/>
    <cellStyle name="60% - Accent4 3 6 3" xfId="13514" xr:uid="{D20A7AF1-0238-42D8-B3CF-585C62478472}"/>
    <cellStyle name="60% - Accent4 3 6 3 2" xfId="31441" xr:uid="{1DACF0FE-7CE0-4742-A500-B072C32F6028}"/>
    <cellStyle name="60% - Accent4 3 6 3 3" xfId="43386" xr:uid="{38ACC225-E2DF-496A-BF46-A5E804555860}"/>
    <cellStyle name="60% - Accent4 3 6 3 4" xfId="55351" xr:uid="{B3EAA285-9522-452D-96A1-34BDE8B87E1B}"/>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6 8" xfId="49368" xr:uid="{CDFB6153-F8BA-4759-801C-2FB645C2D0DC}"/>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2 4" xfId="56877" xr:uid="{0EB48C84-258D-4F65-89E3-71927DAF585B}"/>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7 7" xfId="50894" xr:uid="{F034E7DB-99CB-40F9-824F-A0C5885867A9}"/>
    <cellStyle name="60% - Accent4 3 8" xfId="12070" xr:uid="{344CFF7D-5093-4AED-8751-3C14D7727B92}"/>
    <cellStyle name="60% - Accent4 3 8 2" xfId="29997" xr:uid="{9CDEB0E6-5B61-4D5F-AF04-54B805B1872F}"/>
    <cellStyle name="60% - Accent4 3 8 3" xfId="41942" xr:uid="{904EA0F3-B824-4243-9AED-17E9417CD871}"/>
    <cellStyle name="60% - Accent4 3 8 4" xfId="53907" xr:uid="{4575301D-1CE1-4237-9AA1-E45EB2B10EA1}"/>
    <cellStyle name="60% - Accent4 3 9" xfId="18029" xr:uid="{BF0F2FCA-3366-48B7-A68C-CBB0C1081AA3}"/>
    <cellStyle name="60% - Accent4 4" xfId="165" xr:uid="{00000000-0005-0000-0000-0000D4000000}"/>
    <cellStyle name="60% - Accent4 4 10" xfId="36017" xr:uid="{CAD60A15-9160-4766-A931-9A1F5709FFC3}"/>
    <cellStyle name="60% - Accent4 4 11" xfId="47982" xr:uid="{09C9D6E5-E478-48AE-9BF3-A7BDC76B9EA0}"/>
    <cellStyle name="60% - Accent4 4 2" xfId="513" xr:uid="{00000000-0005-0000-0000-0000D4000000}"/>
    <cellStyle name="60% - Accent4 4 2 10" xfId="48330" xr:uid="{A6509439-928D-4A33-8F03-7B372622825A}"/>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2 4" xfId="59449" xr:uid="{47CBCEF4-35D9-49FA-99CB-D51B84E1EA0F}"/>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2 7" xfId="53466" xr:uid="{DA5C097C-C4FE-4729-A6E5-077CCA8AAB3F}"/>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3 4" xfId="56479" xr:uid="{C0A5D91E-CF6F-456E-A708-31A04C8FB569}"/>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2 8" xfId="50496" xr:uid="{35B0D945-CC58-4624-B4B2-FB3F1C16F363}"/>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2 4" xfId="58005" xr:uid="{F9BFEB7D-5C63-4399-90E0-B1FE17A75E53}"/>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3 7" xfId="52022" xr:uid="{60BE79BD-9D69-4C37-94EF-818A33456B2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4 4" xfId="55035" xr:uid="{B3144530-E491-4D9B-99F4-7443A2DCDB80}"/>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2 9" xfId="49052" xr:uid="{AA5EE33C-C874-4DBB-9186-8A137D4229A0}"/>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2 4" xfId="58727" xr:uid="{E1072E3B-2C41-4992-86B0-B00E1EE6F418}"/>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2 7" xfId="52744" xr:uid="{5468D765-05D5-4165-B177-D449FFB89E0E}"/>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3 4" xfId="55757" xr:uid="{1404B6F9-F347-4852-96E2-0C0FB9250EFD}"/>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3 8" xfId="49774" xr:uid="{8750AF5B-0C67-45EB-A9C2-CCF11A00CA1F}"/>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2 4" xfId="57283" xr:uid="{DF1B8AA0-7463-49E2-9A92-C17BF423F0E1}"/>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4 7" xfId="51300" xr:uid="{DAD3BE89-CA30-408B-BAED-D1A5D92F6191}"/>
    <cellStyle name="60% - Accent4 4 2 5" xfId="12476" xr:uid="{39D87298-A6D0-4E81-8DFC-07EB8783662D}"/>
    <cellStyle name="60% - Accent4 4 2 5 2" xfId="30403" xr:uid="{E967537F-4446-4234-B8C4-0D0813FB85BA}"/>
    <cellStyle name="60% - Accent4 4 2 5 3" xfId="42348" xr:uid="{FB39E2B8-0FAD-4B63-80C5-5FDD130709CB}"/>
    <cellStyle name="60% - Accent4 4 2 5 4" xfId="54313" xr:uid="{73D18117-D47A-4871-B7BA-418F06476CFD}"/>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2 4" xfId="59101" xr:uid="{68B10F5F-663D-4072-ABB2-964493C25464}"/>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2 7" xfId="53118" xr:uid="{098566A4-2644-4D92-BD85-C164379D1CE9}"/>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3 4" xfId="56131" xr:uid="{59F65575-1F71-4A52-9A04-4C78A70FABA4}"/>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2 8" xfId="50148" xr:uid="{0C46D002-E2E0-4936-BC1C-1DE65A22342F}"/>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2 4" xfId="57657" xr:uid="{04C867E5-8FEE-4F43-8749-1AB1ACB2B46B}"/>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3 7" xfId="51674" xr:uid="{5F75A8E5-D1F6-4CB0-B337-F9D04FD87619}"/>
    <cellStyle name="60% - Accent4 4 3 4" xfId="12850" xr:uid="{424D6B63-EDD9-4017-A58C-0DF12D4D1C19}"/>
    <cellStyle name="60% - Accent4 4 3 4 2" xfId="30777" xr:uid="{7A739ADE-9C4A-49C5-9CBD-19F9CE2DBDAD}"/>
    <cellStyle name="60% - Accent4 4 3 4 3" xfId="42722" xr:uid="{309B38FA-42AD-4FFB-80E4-B30361C7657E}"/>
    <cellStyle name="60% - Accent4 4 3 4 4" xfId="54687" xr:uid="{26276B1B-DE1E-4C9D-BB0F-FA7FA6231FDD}"/>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3 9" xfId="48704" xr:uid="{73E7CC3B-464C-48F6-B4D9-E2BEBD0AD93C}"/>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2 4" xfId="58379" xr:uid="{F86874A4-602C-4D67-A53C-BFE89B04AD7A}"/>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2 7" xfId="52396" xr:uid="{324856BC-17EE-4B27-9CA3-C42D3C43F663}"/>
    <cellStyle name="60% - Accent4 4 4 3" xfId="13572" xr:uid="{94FBE004-C1FF-4CF5-B8C1-AD113215D822}"/>
    <cellStyle name="60% - Accent4 4 4 3 2" xfId="31499" xr:uid="{8B63D8F7-ED47-410C-9075-35EA2C222993}"/>
    <cellStyle name="60% - Accent4 4 4 3 3" xfId="43444" xr:uid="{F86677B8-96B9-4B8B-B15E-C15926A58F8C}"/>
    <cellStyle name="60% - Accent4 4 4 3 4" xfId="55409" xr:uid="{4C1B3C73-7FB4-4BB8-B3F4-745122F61C1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4 8" xfId="49426" xr:uid="{3A4F5673-4751-447C-9EA4-3467B4FAD902}"/>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2 4" xfId="56935" xr:uid="{CE33A709-2158-4929-91DD-D73879F6C4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5 7" xfId="50952" xr:uid="{3EF9C48D-732F-4D48-9674-28C3E670490F}"/>
    <cellStyle name="60% - Accent4 4 6" xfId="12128" xr:uid="{9EF6EA14-0788-4640-BD35-E2D60A511589}"/>
    <cellStyle name="60% - Accent4 4 6 2" xfId="30055" xr:uid="{7D7E7CB9-D005-4905-B10D-F2AC1322B748}"/>
    <cellStyle name="60% - Accent4 4 6 3" xfId="42000" xr:uid="{F33DBBB3-C8FE-4459-A488-D61501239039}"/>
    <cellStyle name="60% - Accent4 4 6 4" xfId="53965" xr:uid="{875FEF4B-7221-43EB-BD16-82E94B49D895}"/>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11" xfId="48098" xr:uid="{892EDB76-6115-4532-913D-0FD79D358379}"/>
    <cellStyle name="60% - Accent4 5 2" xfId="629" xr:uid="{00000000-0005-0000-0000-000048010000}"/>
    <cellStyle name="60% - Accent4 5 2 10" xfId="48446" xr:uid="{F69F5FC4-6773-4F2E-9751-00887F6F3982}"/>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2 4" xfId="59565" xr:uid="{967EB559-7DF8-4915-99E5-FCC58D8846A6}"/>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2 7" xfId="53582" xr:uid="{3818B844-CC25-49B9-8549-6433D148C6A0}"/>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3 4" xfId="56595" xr:uid="{AEC4C89C-6870-44CD-89FA-83BECACA59F5}"/>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2 8" xfId="50612" xr:uid="{E1B59780-3F50-4A88-B254-0C5CEFDEF2D5}"/>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2 4" xfId="58121" xr:uid="{9C6064D0-578B-4A5C-8F4A-EBDF44702EAF}"/>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3 7" xfId="52138" xr:uid="{3CFF7482-34BC-497C-8D58-774ACB2E38C9}"/>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4 4" xfId="55151" xr:uid="{5F0A21B2-17A8-4E34-B450-1FBC0830FD1A}"/>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2 9" xfId="49168" xr:uid="{F6F0BD0E-2399-43AF-AE66-02CEBB8B1B67}"/>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2 4" xfId="58843" xr:uid="{4A14FA8B-8680-48F4-83FA-418EDCBE0B81}"/>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2 7" xfId="52860" xr:uid="{10275E44-728A-4AF4-8171-D867041813EA}"/>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3 4" xfId="55873" xr:uid="{DB101D62-F294-4F6F-B634-1B8B55C1CB9F}"/>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3 8" xfId="49890" xr:uid="{38F5195B-7C43-4E47-B3FA-E071CF7D0048}"/>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2 4" xfId="57399" xr:uid="{E9A0DA57-297E-4BD3-82EC-6A03563513D4}"/>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4 7" xfId="51416" xr:uid="{6BAB59D4-78BF-4A80-9194-4C27379D6800}"/>
    <cellStyle name="60% - Accent4 5 2 5" xfId="12592" xr:uid="{43D8BB13-F9E8-4129-8E99-446FDDC26286}"/>
    <cellStyle name="60% - Accent4 5 2 5 2" xfId="30519" xr:uid="{170E4268-A215-4344-979D-CF6DD975BF0C}"/>
    <cellStyle name="60% - Accent4 5 2 5 3" xfId="42464" xr:uid="{E12BC6FB-E764-4DD5-BEC6-CF2FE51BF270}"/>
    <cellStyle name="60% - Accent4 5 2 5 4" xfId="54429" xr:uid="{B000D4DC-055A-4A65-9A2E-310950561A29}"/>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2 4" xfId="59217" xr:uid="{CD31C1E5-9476-451E-94D3-48FF1BA200E1}"/>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2 7" xfId="53234" xr:uid="{4D62BAA8-2140-4806-A8E1-EC4FD582C342}"/>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3 4" xfId="56247" xr:uid="{92A76DF4-A1FD-4029-B938-5679BABBE7FD}"/>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2 8" xfId="50264" xr:uid="{50557ACE-FC49-44D8-BC24-78DCB9C0560A}"/>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2 4" xfId="57773" xr:uid="{7EF9D85A-135A-42BF-9C02-D5F9186BAE5C}"/>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3 7" xfId="51790" xr:uid="{7A1EC269-EF47-43BA-B93E-F7022EEF7239}"/>
    <cellStyle name="60% - Accent4 5 3 4" xfId="12966" xr:uid="{F6CD9E38-A302-4C2D-8F4D-95C1CA94601C}"/>
    <cellStyle name="60% - Accent4 5 3 4 2" xfId="30893" xr:uid="{1C325B58-6B57-46B2-9FCF-5B32255B4669}"/>
    <cellStyle name="60% - Accent4 5 3 4 3" xfId="42838" xr:uid="{52263B8D-9752-4AF5-A667-1F6B726F1159}"/>
    <cellStyle name="60% - Accent4 5 3 4 4" xfId="54803" xr:uid="{2D3EB2DA-4375-4278-BBC0-5CC6D0F40363}"/>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3 9" xfId="48820" xr:uid="{58913771-D618-41FA-BC12-3A99F643ED0D}"/>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2 4" xfId="58495" xr:uid="{88D773A4-DC0E-465E-8C8F-75807D0AFA5C}"/>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2 7" xfId="52512" xr:uid="{2E82D14B-E03A-4C7E-998C-D696A9E85123}"/>
    <cellStyle name="60% - Accent4 5 4 3" xfId="13688" xr:uid="{109C7F0B-E8B7-424B-BB6F-98D2EACD393F}"/>
    <cellStyle name="60% - Accent4 5 4 3 2" xfId="31615" xr:uid="{94623069-D9E6-4931-8C81-BB5A73B983F8}"/>
    <cellStyle name="60% - Accent4 5 4 3 3" xfId="43560" xr:uid="{46DBC91B-1330-46FE-9A8C-D6EE9FFBCAD2}"/>
    <cellStyle name="60% - Accent4 5 4 3 4" xfId="55525" xr:uid="{553E1B97-2323-4EEA-B519-080FE20D179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4 8" xfId="49542" xr:uid="{D40C3422-8F31-4E5F-8A7B-FACF5EC2FF1C}"/>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2 4" xfId="57051" xr:uid="{C9B7A47E-5866-4850-89F9-D7A91CB0D275}"/>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5 7" xfId="51068" xr:uid="{B49B0659-1CB5-454D-B64C-B2115B5CC032}"/>
    <cellStyle name="60% - Accent4 5 6" xfId="12244" xr:uid="{90AB2309-17F5-475E-BF14-9178727093C0}"/>
    <cellStyle name="60% - Accent4 5 6 2" xfId="30171" xr:uid="{25944AF4-FB92-448A-B76E-E37A567B8766}"/>
    <cellStyle name="60% - Accent4 5 6 3" xfId="42116" xr:uid="{069F0B8D-1B1D-43DC-99F7-93A7302FAB3D}"/>
    <cellStyle name="60% - Accent4 5 6 4" xfId="54081" xr:uid="{EBB45200-0E97-426E-926E-476BCDB3B528}"/>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10" xfId="48214" xr:uid="{36E903B0-9C9F-406D-859D-AA82D6816741}"/>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2 4" xfId="59333" xr:uid="{7AEF54FF-8379-434D-AAD5-6E94E4C9086D}"/>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2 7" xfId="53350" xr:uid="{4553E409-10D0-4DC2-AB01-7093C19581E6}"/>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3 4" xfId="56363" xr:uid="{913E60D7-B8B3-4DB6-834F-A58ADDEBA709}"/>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2 8" xfId="50380" xr:uid="{264BBA55-FDE8-4422-91DF-F7E74179E164}"/>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2 4" xfId="57889" xr:uid="{6CF64E8A-03F0-4F77-A87E-3FDFC22DCFB3}"/>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3 7" xfId="51906" xr:uid="{90930D39-5B2F-4426-A0C4-E47E6C2CD8E6}"/>
    <cellStyle name="60% - Accent4 6 2 4" xfId="13082" xr:uid="{A5286584-FCF3-4D7D-85DA-CCE711BF34DB}"/>
    <cellStyle name="60% - Accent4 6 2 4 2" xfId="31009" xr:uid="{EF6924B4-6A45-4154-B3A7-58E57643EABD}"/>
    <cellStyle name="60% - Accent4 6 2 4 3" xfId="42954" xr:uid="{A5F49835-3769-47CE-9772-C41A76B305AA}"/>
    <cellStyle name="60% - Accent4 6 2 4 4" xfId="54919" xr:uid="{64170A69-7B8B-431A-9F4D-1487417FBC0D}"/>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2 9" xfId="48936" xr:uid="{EEAB21D0-0BD9-40CD-8996-531B82617EF9}"/>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2 4" xfId="58611" xr:uid="{55FA5DF4-1C61-4218-992D-954EC19088DF}"/>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2 7" xfId="52628" xr:uid="{4DD544FB-E53E-4610-97A6-2AC7E5709318}"/>
    <cellStyle name="60% - Accent4 6 3 3" xfId="13804" xr:uid="{896E4445-CF29-4888-8F54-CFCB994092B9}"/>
    <cellStyle name="60% - Accent4 6 3 3 2" xfId="31731" xr:uid="{83D16351-F392-4588-B986-7C27AF471DA0}"/>
    <cellStyle name="60% - Accent4 6 3 3 3" xfId="43676" xr:uid="{12E85EC9-057A-43C5-B88F-CDA38E730545}"/>
    <cellStyle name="60% - Accent4 6 3 3 4" xfId="55641" xr:uid="{5C0D2B1C-A6E9-4087-93C1-D6792E40D22D}"/>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3 8" xfId="49658" xr:uid="{CF486456-88BE-4480-B0F1-3A4D2C2F1957}"/>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2 4" xfId="57167" xr:uid="{7495FECE-D6D2-4F7C-9E46-FA5D0E2E8B69}"/>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4 7" xfId="51184" xr:uid="{BDD0CC65-EB82-4EAF-9FFD-F7BE2CF8E5E0}"/>
    <cellStyle name="60% - Accent4 6 5" xfId="12360" xr:uid="{D3158643-C82D-4F09-9191-BADE78DDA4B8}"/>
    <cellStyle name="60% - Accent4 6 5 2" xfId="30287" xr:uid="{57052B99-A7B7-4971-9153-68CB1344EDFD}"/>
    <cellStyle name="60% - Accent4 6 5 3" xfId="42232" xr:uid="{D5A86B8D-29C8-421D-AC23-9F565867718F}"/>
    <cellStyle name="60% - Accent4 6 5 4" xfId="54197" xr:uid="{3B5E481E-4976-4D9D-9704-3892F66F1782}"/>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10" xfId="48564" xr:uid="{215A1104-AB97-411B-BB12-EF260127DC24}"/>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2 4" xfId="59683" xr:uid="{5425EA3E-09B5-49C5-A69A-5F42CD0948CA}"/>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2 7" xfId="53700" xr:uid="{2CAFBC7A-8A54-49C7-96B9-9E1388E323AE}"/>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3 4" xfId="56713" xr:uid="{2296EEDE-4518-49B1-BD07-A21CE902622C}"/>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2 8" xfId="50730" xr:uid="{C89B6625-7FB7-419E-B096-4FAF53EB984B}"/>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2 4" xfId="58239" xr:uid="{A2E28B22-778F-477F-A747-218FF6FD3F4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3 7" xfId="52256" xr:uid="{5B91E230-F353-4699-9C52-BBC753A6EA44}"/>
    <cellStyle name="60% - Accent4 7 2 4" xfId="13432" xr:uid="{0675A6B2-EABD-4719-A6CC-02965F45D63C}"/>
    <cellStyle name="60% - Accent4 7 2 4 2" xfId="31359" xr:uid="{E6B2738F-505A-4073-8B91-B4D5DC880047}"/>
    <cellStyle name="60% - Accent4 7 2 4 3" xfId="43304" xr:uid="{F049BC39-5EA0-4B88-98DD-3E3E1D8DDC71}"/>
    <cellStyle name="60% - Accent4 7 2 4 4" xfId="55269" xr:uid="{491026C0-23C2-432C-B8D5-BAF594156DD4}"/>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2 9" xfId="49286" xr:uid="{292DB16C-3733-431A-816B-043869BD13AC}"/>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2 4" xfId="58961" xr:uid="{EAFB7F37-3DF7-4661-B0DC-16872F9361D8}"/>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2 7" xfId="52978" xr:uid="{A1B46502-723E-491E-B24F-102D291A685D}"/>
    <cellStyle name="60% - Accent4 7 3 3" xfId="14154" xr:uid="{1AEE74D9-216C-49DF-A70C-18257AC0788C}"/>
    <cellStyle name="60% - Accent4 7 3 3 2" xfId="32081" xr:uid="{DF996D21-D1A0-4E7A-92FE-8E976F52D4F0}"/>
    <cellStyle name="60% - Accent4 7 3 3 3" xfId="44026" xr:uid="{9AA70781-2E32-4551-889F-2D308E2BF76F}"/>
    <cellStyle name="60% - Accent4 7 3 3 4" xfId="55991" xr:uid="{76111EFC-3521-4D65-A295-CD01783570D9}"/>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3 8" xfId="50008" xr:uid="{2660BD10-0531-44CD-BAE6-C0897FCF78BE}"/>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2 4" xfId="57517" xr:uid="{5CCECB73-0F26-44CB-B1E8-2DA9CE9EA13E}"/>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4 7" xfId="51534" xr:uid="{081B7ECB-DB2C-44EE-AE7F-C995E04D1215}"/>
    <cellStyle name="60% - Accent4 7 5" xfId="12710" xr:uid="{0520935C-332F-4763-9DF3-CB54AAD559B7}"/>
    <cellStyle name="60% - Accent4 7 5 2" xfId="30637" xr:uid="{131A8482-372D-44EE-9E42-D797F7B3B51C}"/>
    <cellStyle name="60% - Accent4 7 5 3" xfId="42582" xr:uid="{D9A23BCD-2581-4FDA-895A-71F6B1E95B88}"/>
    <cellStyle name="60% - Accent4 7 5 4" xfId="54547" xr:uid="{9FB5A375-1B9C-40D5-95EC-F3C24AD02EC4}"/>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2 4" xfId="58985" xr:uid="{92F703AB-6B40-4791-88B3-4B97E92967EA}"/>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2 7" xfId="53002" xr:uid="{91B723F5-B8C6-4D4B-89C0-C11EB094D034}"/>
    <cellStyle name="60% - Accent4 8 2 3" xfId="14178" xr:uid="{48E7798C-E4FC-4753-A225-475772A8EC06}"/>
    <cellStyle name="60% - Accent4 8 2 3 2" xfId="32105" xr:uid="{06D4D161-1504-4D64-B5E3-8B1D67F5EE16}"/>
    <cellStyle name="60% - Accent4 8 2 3 3" xfId="44050" xr:uid="{1B9A6119-02B1-4150-8995-154602DE18CA}"/>
    <cellStyle name="60% - Accent4 8 2 3 4" xfId="56015" xr:uid="{B475AB88-50E7-44C3-BDDA-85E4CC1CA386}"/>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2 8" xfId="50032" xr:uid="{C6BEE63F-CB5E-48BC-A54E-6E860796EEAF}"/>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2 4" xfId="57541" xr:uid="{DB24A2DB-2CC3-4634-9B40-1CE66C30FBDD}"/>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3 7" xfId="51558" xr:uid="{803A1507-8EFA-462A-B98A-09A6834AE932}"/>
    <cellStyle name="60% - Accent4 8 4" xfId="12734" xr:uid="{81AFED4B-B476-43B9-9A07-C258753621C2}"/>
    <cellStyle name="60% - Accent4 8 4 2" xfId="30661" xr:uid="{D09229DD-D70C-42C5-A912-340ECC5370D2}"/>
    <cellStyle name="60% - Accent4 8 4 3" xfId="42606" xr:uid="{ED941B6B-691C-459F-9667-B9321B77A429}"/>
    <cellStyle name="60% - Accent4 8 4 4" xfId="54571" xr:uid="{C2772E51-F0AA-4A92-AF86-A4A360F711CB}"/>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8 9" xfId="48588" xr:uid="{227C6F94-5DAE-4EFF-9519-7F726203E83B}"/>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2 4" xfId="58263" xr:uid="{B0E63333-F71F-4A0E-92AC-4EDD675269AF}"/>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2 7" xfId="52280" xr:uid="{25C92BED-C9C2-498C-BF13-3331DA95A82A}"/>
    <cellStyle name="60% - Accent4 9 3" xfId="13456" xr:uid="{C1D111D9-B383-4113-9868-8738AD0F4C73}"/>
    <cellStyle name="60% - Accent4 9 3 2" xfId="31383" xr:uid="{35139559-6E67-42BF-B831-0416614A50FF}"/>
    <cellStyle name="60% - Accent4 9 3 3" xfId="43328" xr:uid="{4AAEE93A-E855-486F-9817-F15192FD4BE8}"/>
    <cellStyle name="60% - Accent4 9 3 4" xfId="55293" xr:uid="{9A1AEF5E-CF12-4047-8E8A-43AFC8E533BC}"/>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4 9 8" xfId="49310" xr:uid="{07868413-155E-4667-901F-B656ADE3C0A1}"/>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2 4" xfId="59710" xr:uid="{E49E61F5-7373-4D27-9710-B66C781FE9E6}"/>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2 7" xfId="53727" xr:uid="{97369448-0986-4DD1-ADA0-FB246A3AB7F5}"/>
    <cellStyle name="60% - Accent5 10 3" xfId="14903" xr:uid="{957519F6-7980-468E-A9B2-E543EC4D5838}"/>
    <cellStyle name="60% - Accent5 10 3 2" xfId="32830" xr:uid="{A384FF54-866F-42F9-88F3-5A79E1E7FB36}"/>
    <cellStyle name="60% - Accent5 10 3 3" xfId="44775" xr:uid="{1B9AA818-EC89-4148-B4CA-17E0EC9F2A43}"/>
    <cellStyle name="60% - Accent5 10 3 4" xfId="56740" xr:uid="{B66D7A31-307F-4F88-9CF8-EEF0AE9F24C0}"/>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0 8" xfId="50757" xr:uid="{9E6240E5-4E4F-49F6-A587-6C15B6766D7E}"/>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2 4" xfId="59743" xr:uid="{5D47754E-D51B-4589-B107-01DF00810074}"/>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2 7" xfId="53760" xr:uid="{908347B3-0C2D-4E43-90C9-52F3A29C8542}"/>
    <cellStyle name="60% - Accent5 11 3" xfId="14936" xr:uid="{9D728244-FBCB-475A-BE22-F711C7FC2C16}"/>
    <cellStyle name="60% - Accent5 11 3 2" xfId="32863" xr:uid="{290DCB32-0B1C-4748-8131-4D049A44B715}"/>
    <cellStyle name="60% - Accent5 11 3 3" xfId="44808" xr:uid="{FC90941E-896B-440E-90A7-D4A988EFA4A7}"/>
    <cellStyle name="60% - Accent5 11 3 4" xfId="56773" xr:uid="{78E4171D-2140-4E2F-BBF3-2267E0D9A493}"/>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1 8" xfId="50790" xr:uid="{0D610607-6D48-4923-AB97-FBD719E1C10F}"/>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2 4" xfId="59764" xr:uid="{582B9F45-59A1-49FC-A070-86B0B58F631A}"/>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2 7" xfId="53781" xr:uid="{2429B9B8-B103-476E-80EF-F3EE2402A5A8}"/>
    <cellStyle name="60% - Accent5 12 3" xfId="14957" xr:uid="{27791713-0E70-42E0-A520-1FADDEB2AF54}"/>
    <cellStyle name="60% - Accent5 12 3 2" xfId="32884" xr:uid="{7A8A834F-93A9-48F5-A4A7-B5D46290A9CA}"/>
    <cellStyle name="60% - Accent5 12 3 3" xfId="44829" xr:uid="{EA8EF826-8B08-4FBF-B7CF-E062FD0ED698}"/>
    <cellStyle name="60% - Accent5 12 3 4" xfId="56794" xr:uid="{63A226A0-6747-42C0-8462-BFE93F787014}"/>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2 8" xfId="50811" xr:uid="{1AF1FA7D-8B01-4223-9149-436C0A91F77C}"/>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2 4" xfId="56821" xr:uid="{214AAB0B-1898-45CE-8D73-5B25B075EB1D}"/>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3 7" xfId="50838" xr:uid="{FF492BB6-8466-44DD-A56B-AE1430779592}"/>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2 4" xfId="59787" xr:uid="{8B70F556-0606-4CC4-B8C5-087A7B003F94}"/>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4 7" xfId="53804" xr:uid="{A40FD617-9137-4356-98CE-53FFCDA32779}"/>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5 5" xfId="53825" xr:uid="{C0CC1E99-E39A-4326-A43F-C72CCD75EB40}"/>
    <cellStyle name="60% - Accent5 16" xfId="12013" xr:uid="{81B87846-B647-47CA-A032-9AE2EDD5BC95}"/>
    <cellStyle name="60% - Accent5 16 2" xfId="29940" xr:uid="{E9E4C929-38D4-4F4F-86FC-E646A1B5130E}"/>
    <cellStyle name="60% - Accent5 16 3" xfId="41885" xr:uid="{076AD512-8AD5-464F-97E9-621B4440B901}"/>
    <cellStyle name="60% - Accent5 16 4" xfId="53850" xr:uid="{82B7128E-217B-4736-871D-0CD8929A5518}"/>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14" xfId="47900" xr:uid="{9E907963-E3E2-4B73-BAAF-2DA7C29E42C0}"/>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13" xfId="47958" xr:uid="{7D5CC848-B819-4187-B565-36687D7BBC02}"/>
    <cellStyle name="60% - Accent5 2 2 2" xfId="257" xr:uid="{00000000-0005-0000-0000-000053000000}"/>
    <cellStyle name="60% - Accent5 2 2 2 10" xfId="36109" xr:uid="{36197415-F6CF-4255-A169-907D563FAC0C}"/>
    <cellStyle name="60% - Accent5 2 2 2 11" xfId="48074" xr:uid="{95891031-6291-47A9-BAF4-4E0668C4D682}"/>
    <cellStyle name="60% - Accent5 2 2 2 2" xfId="605" xr:uid="{00000000-0005-0000-0000-000053000000}"/>
    <cellStyle name="60% - Accent5 2 2 2 2 10" xfId="48422" xr:uid="{89E733F9-867A-4DDA-B0DC-8E10E412DAEC}"/>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2 4" xfId="59541" xr:uid="{C6DA7E90-241A-4E11-A0A9-8F5CB283436A}"/>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2 7" xfId="53558" xr:uid="{1912F982-1CEA-4498-B332-7265EF159414}"/>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3 4" xfId="56571" xr:uid="{857325A8-DD27-4454-9D04-D1342F33E62B}"/>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2 8" xfId="50588" xr:uid="{C4CABA75-70F1-445C-9597-E437C2B96AAF}"/>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2 4" xfId="58097" xr:uid="{D83902FF-4903-4D9E-A810-76969703B247}"/>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3 7" xfId="52114" xr:uid="{96A1AB5D-13B2-4041-A1AC-AC2CC2E057EA}"/>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4 4" xfId="55127" xr:uid="{F1C9B71D-61BD-47A1-8580-F9319078B13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2 9" xfId="49144" xr:uid="{8DA186B1-FF19-4A25-9CE7-19CE49128F50}"/>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2 4" xfId="58819" xr:uid="{3B5D4F5E-64E7-451D-8DF5-57BBFB595A05}"/>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2 7" xfId="52836" xr:uid="{D0DAA288-F18A-404F-ABC7-BBFDC7C209FC}"/>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3 4" xfId="55849" xr:uid="{26A073CE-15A7-41BE-BE12-695C7CEF12B3}"/>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3 8" xfId="49866" xr:uid="{9DECAE1B-F2A9-486A-B025-D2FBBDC363D2}"/>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2 4" xfId="57375" xr:uid="{422CB115-D63B-4E54-9F6F-7E674DEDA8C5}"/>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4 7" xfId="51392" xr:uid="{ADAEDBFC-C01F-4265-9A5B-487428E54893}"/>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5 4" xfId="54405" xr:uid="{B728EBDA-BD20-4191-A3C7-A7BBE9F5302E}"/>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2 4" xfId="59193" xr:uid="{3D69AF55-B044-424A-BAD5-2C7AE279E590}"/>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2 7" xfId="53210" xr:uid="{FBE3F136-1D64-4C04-BEAC-06B897D46D7A}"/>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3 4" xfId="56223" xr:uid="{909F99EF-B294-479B-9BD7-6F44A6365731}"/>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2 8" xfId="50240" xr:uid="{25DB767F-3EDC-4A4D-AFC0-8B47945606D0}"/>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2 4" xfId="57749" xr:uid="{E9FCF947-FE61-4C71-87B3-23F9A790F37D}"/>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3 7" xfId="51766" xr:uid="{955BEA75-A007-4211-94A2-06A72F10D080}"/>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4 4" xfId="54779" xr:uid="{7EA0430B-D7F7-4294-AAE4-DF123826A8A5}"/>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3 9" xfId="48796" xr:uid="{BB639004-DC54-4AA3-9EC9-849F97F9A0C9}"/>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2 4" xfId="58471" xr:uid="{7F1403E8-402F-4EA2-9C35-DCE26F5F47E8}"/>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2 7" xfId="52488" xr:uid="{8C285C27-6D3E-4434-96B6-EAAB6840CA4E}"/>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3 4" xfId="55501" xr:uid="{0DCA330A-6B51-4DEF-800F-BD129356CA0E}"/>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4 8" xfId="49518" xr:uid="{95065428-8EFB-422E-925A-3989EA14B3CB}"/>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2 4" xfId="57027" xr:uid="{4F66D42B-E30C-47B4-968F-2CCD58A5FDF8}"/>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5 7" xfId="51044" xr:uid="{224E68C4-D21F-4677-AA57-8B04CF1E2070}"/>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6 4" xfId="54057" xr:uid="{AC00170A-2784-4CA3-9AA8-64E31815E5D4}"/>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11" xfId="48190" xr:uid="{CD7BAEDD-FB63-45FD-976C-341F3F496FA7}"/>
    <cellStyle name="60% - Accent5 2 2 3 2" xfId="721" xr:uid="{00000000-0005-0000-0000-000053000000}"/>
    <cellStyle name="60% - Accent5 2 2 3 2 10" xfId="48538" xr:uid="{A4C15A34-DB2F-4559-959B-31325254C826}"/>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2 4" xfId="59657" xr:uid="{0C5FAB62-B973-4BB8-A84E-20839A9C8ED5}"/>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2 7" xfId="53674" xr:uid="{808AB793-13AA-43C5-9820-642AFD8AEDCF}"/>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3 4" xfId="56687" xr:uid="{62106613-CE09-4793-A2A6-8B96C3E1F5AF}"/>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2 8" xfId="50704" xr:uid="{07ED8B51-6C4C-4A3C-8F08-3FE037B3B3BA}"/>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2 4" xfId="58213" xr:uid="{70FF5797-6811-41D9-ADCF-250BAFA7E80B}"/>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3 7" xfId="52230" xr:uid="{AA574D97-2088-4E92-8756-3C910373D25A}"/>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4 4" xfId="55243" xr:uid="{3DFCE307-7EEB-49D9-8E09-EB6A39C313A4}"/>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2 9" xfId="49260" xr:uid="{B0084015-5CB5-4E67-9B26-216872B5AE9D}"/>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2 4" xfId="58935" xr:uid="{1F6A38CD-38A4-4EE0-87ED-C73E5E271F14}"/>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2 7" xfId="52952" xr:uid="{000F233B-57DD-47DD-A10E-3F03B793C3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3 4" xfId="55965" xr:uid="{652BEAB4-6A31-4948-A0C9-A3365F2E9631}"/>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3 8" xfId="49982" xr:uid="{93B9E7B2-9568-409C-8BAF-6FC79710A38D}"/>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2 4" xfId="57491" xr:uid="{D883872B-05F2-4FEF-8664-F9132E246B8D}"/>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4 7" xfId="51508" xr:uid="{0A8DB76E-FBC9-4529-9AFC-E23CACB91F72}"/>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5 4" xfId="54521" xr:uid="{03DD7A0B-19D0-4A2A-AF36-C6A09D380807}"/>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2 4" xfId="59309" xr:uid="{A6233A2C-815B-47B3-A490-EEC966190B04}"/>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2 7" xfId="53326" xr:uid="{E18C7CF6-CFDE-4653-93C4-C7C361FDEC3E}"/>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3 4" xfId="56339" xr:uid="{93090472-611B-4522-94B9-DFE36814DEDD}"/>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2 8" xfId="50356" xr:uid="{7CE8295B-8FAE-452C-A7F6-5D46AA3134ED}"/>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2 4" xfId="57865" xr:uid="{6209197A-4924-42B2-80DD-9DED9C7D65E5}"/>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3 7" xfId="51882" xr:uid="{F3681D12-4132-40E5-91CA-07568359B9D0}"/>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4 4" xfId="54895" xr:uid="{23494C13-41DC-4621-A7A4-F02821BB7152}"/>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3 9" xfId="48912" xr:uid="{E9D0643B-30F3-49A6-BD70-367BAC629F7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2 4" xfId="58587" xr:uid="{2E8CE30B-22D1-4D52-B555-DA438C7C174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2 7" xfId="52604" xr:uid="{1819E4B3-F7EB-4403-A1D6-AEACF60451BF}"/>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3 4" xfId="55617" xr:uid="{C42C3324-984A-4159-A9B6-8D17931BE88C}"/>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4 8" xfId="49634" xr:uid="{E40A1671-AF3E-41EE-919A-E82AB6942B39}"/>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2 4" xfId="57143" xr:uid="{69512B87-1E65-4596-96FD-3A69C1D81C65}"/>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5 7" xfId="51160" xr:uid="{1872C253-617F-4AC8-969D-18341FCE8145}"/>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6 4" xfId="54173" xr:uid="{C034493A-29B1-44DD-B657-B0C9C6302EC2}"/>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10" xfId="48306" xr:uid="{B27776CB-C2C3-46FE-BAD1-36B04C47AE57}"/>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2 4" xfId="59425" xr:uid="{5CDD40D8-4ADE-49B8-B603-A3187DF3A5AD}"/>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2 7" xfId="53442" xr:uid="{5172B25A-35FB-4847-8D42-0BD0EDBF6E23}"/>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3 4" xfId="56455" xr:uid="{B6F8A3E3-4432-457F-B362-261BF370F0EF}"/>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2 8" xfId="50472" xr:uid="{52FE6CD3-565D-4FCF-BE39-A62E8B7C0829}"/>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2 4" xfId="57981" xr:uid="{158802A0-253F-4898-B9C5-273D909FBA44}"/>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3 7" xfId="51998" xr:uid="{47746C4A-1D0F-4C26-A427-9322FEF0D37E}"/>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4 4" xfId="55011" xr:uid="{074FA478-5D06-4D63-BEFD-64B0D552467A}"/>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2 9" xfId="49028" xr:uid="{F619324C-AE30-46FE-BA51-E8CDAAB4BA0F}"/>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2 4" xfId="58703" xr:uid="{F8924BD8-4BAC-4657-ACD4-6736C6E66D12}"/>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2 7" xfId="52720" xr:uid="{290D36E9-EC51-4C9C-BCFF-507068CA0A51}"/>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3 4" xfId="55733" xr:uid="{583AE245-EEE8-434F-A24B-21DBA06E970F}"/>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3 8" xfId="49750" xr:uid="{D6E0059C-3AE1-4D17-8A28-22A0C123BC3B}"/>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2 4" xfId="57259" xr:uid="{FEA5EB88-4DF9-4E6D-A2CD-0704C522CC35}"/>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4 7" xfId="51276" xr:uid="{B797E389-2922-46A8-A5D9-3320674A2B73}"/>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5 4" xfId="54289" xr:uid="{E31E468B-5A53-4FF6-BAAD-1681E6BEF4F3}"/>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2 4" xfId="59077" xr:uid="{14181B6C-E4C5-4032-9E92-D876279DCF8E}"/>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2 7" xfId="53094" xr:uid="{2E7CC633-4975-48FF-976F-80B36D3CFE20}"/>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3 4" xfId="56107" xr:uid="{F99CC446-78A7-495D-AE91-566387EE3BAA}"/>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2 8" xfId="50124" xr:uid="{28D4B73C-3683-48E9-91FC-5178A9CD221A}"/>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2 4" xfId="57633" xr:uid="{627CE39D-52D9-41D9-8DBE-A588B888EF5B}"/>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3 7" xfId="51650" xr:uid="{B31D9E38-777F-4FB9-9CCE-3E5D7AD88C1C}"/>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4 4" xfId="54663" xr:uid="{A0B5E709-1A31-425F-A05A-2C1DAE5ABA40}"/>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5 9" xfId="48680" xr:uid="{25CCE789-5532-4DAC-BFF6-6BE88FED76C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2 4" xfId="58355" xr:uid="{284F5036-957B-4672-941D-354191A45DC7}"/>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2 7" xfId="52372" xr:uid="{0C06A53B-7ED8-4390-9BCF-8E06A1A4F6FA}"/>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3 4" xfId="55385" xr:uid="{67E36A70-2299-414C-8203-136C02B84BE4}"/>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6 8" xfId="49402" xr:uid="{DDD3A6AF-033D-43E5-9AEE-792485192762}"/>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2 4" xfId="56911" xr:uid="{1C4CB591-14A1-4B4D-8E96-FC5CE5934731}"/>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7 7" xfId="50928" xr:uid="{549D6662-A0F8-4AE7-9D7F-634420916D6E}"/>
    <cellStyle name="60% - Accent5 2 2 8" xfId="12104" xr:uid="{0FB1F3B1-90C6-4225-A1D4-759CA5C0DC31}"/>
    <cellStyle name="60% - Accent5 2 2 8 2" xfId="30031" xr:uid="{E1689F75-2C14-46C7-9770-6CDC041571F7}"/>
    <cellStyle name="60% - Accent5 2 2 8 3" xfId="41976" xr:uid="{C474FA91-7A66-4BC6-8335-4D1A54F1F2D2}"/>
    <cellStyle name="60% - Accent5 2 2 8 4" xfId="53941" xr:uid="{B03E8EE4-C685-4931-B042-97A92A07FC1B}"/>
    <cellStyle name="60% - Accent5 2 2 9" xfId="18063" xr:uid="{F70412B9-9721-4AF4-9E02-D5B999993E41}"/>
    <cellStyle name="60% - Accent5 2 3" xfId="199" xr:uid="{00000000-0005-0000-0000-000053000000}"/>
    <cellStyle name="60% - Accent5 2 3 10" xfId="36051" xr:uid="{E6A5D120-67E1-4147-B66D-D16457285654}"/>
    <cellStyle name="60% - Accent5 2 3 11" xfId="48016" xr:uid="{4DBC67BF-4506-41CB-AD59-BD158E055BA6}"/>
    <cellStyle name="60% - Accent5 2 3 2" xfId="547" xr:uid="{00000000-0005-0000-0000-000053000000}"/>
    <cellStyle name="60% - Accent5 2 3 2 10" xfId="48364" xr:uid="{320C00EF-7738-4E59-903C-BE191F9BACC4}"/>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2 4" xfId="59483" xr:uid="{DF8C8061-1E4F-4F52-BE7D-91DEF7CA5EC3}"/>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2 7" xfId="53500" xr:uid="{CCAF5CB4-95FF-4D79-8E1A-7F1313EF7AB9}"/>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3 4" xfId="56513" xr:uid="{072FA122-1F03-4E59-BE6D-DF7D10656AAA}"/>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2 8" xfId="50530" xr:uid="{7E8D4740-5505-4363-AAE4-CA6B76C5F038}"/>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2 4" xfId="58039" xr:uid="{3E2839DD-A1C1-4D41-8B69-F2527875A7A8}"/>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3 7" xfId="52056" xr:uid="{4685EBBE-CBD9-4510-AE9E-0E076C9ACFAC}"/>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4 4" xfId="55069" xr:uid="{9AED3BC9-BA6B-485A-91D4-CB03CCBBE8CB}"/>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2 9" xfId="49086" xr:uid="{05A612C8-ED26-4BC5-86D3-086D2E4A9BE1}"/>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2 4" xfId="58761" xr:uid="{8ABB40BD-4240-448E-9C5D-F4C06A277E21}"/>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2 7" xfId="52778" xr:uid="{334DDA39-81F8-476A-AD3A-8601EACA8A9F}"/>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3 4" xfId="55791" xr:uid="{36FDC35C-9F96-4D62-B0A4-8A4DA0C6E26D}"/>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3 8" xfId="49808" xr:uid="{7C3C7356-5DBA-4BFA-AE07-EE6C77F0623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2 4" xfId="57317" xr:uid="{462CAA65-BC24-48CE-A841-4BBC36C05807}"/>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4 7" xfId="51334" xr:uid="{2FD90B2B-3169-4367-A358-25FBBDBFC07A}"/>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5 4" xfId="54347" xr:uid="{F42AEDC8-85AC-4F2D-9F3B-CB820A1791A5}"/>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2 4" xfId="59135" xr:uid="{C9C02C7C-514F-461D-AFB9-58184119D40D}"/>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2 7" xfId="53152" xr:uid="{6D5C74CE-03A9-4DE2-9116-12A7E04A8843}"/>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3 4" xfId="56165" xr:uid="{7C199CCF-F41A-4E1E-93E1-4E0ADBC4ED14}"/>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2 8" xfId="50182" xr:uid="{0723167A-F06D-48C9-9896-05835AFC8B85}"/>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2 4" xfId="57691" xr:uid="{6792E38D-878D-4E5E-B8EB-CC89FD639A3E}"/>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3 7" xfId="51708" xr:uid="{FFA0F3CB-093C-40E8-A09E-819725BBA83E}"/>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4 4" xfId="54721" xr:uid="{62D4D6FD-3049-489A-853B-3027D908EFC6}"/>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3 9" xfId="48738" xr:uid="{CFB0F206-714F-40CE-ACFC-6E28DA232A10}"/>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2 4" xfId="58413" xr:uid="{6C354E2A-1552-4D7F-BBAB-C9D702081332}"/>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2 7" xfId="52430" xr:uid="{383F22CD-1C72-4EA7-8719-201A6E2FC913}"/>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3 4" xfId="55443" xr:uid="{740DF483-A9F7-4D2B-B84E-7C970CEC65B3}"/>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4 8" xfId="49460" xr:uid="{ECF0AF3A-1974-4CE7-B22E-F93793F9CB15}"/>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2 4" xfId="56969" xr:uid="{B8BA29F5-82E2-4BAE-9961-DE53765B95AE}"/>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5 7" xfId="50986" xr:uid="{7BB58C6C-3064-4C92-9114-1A64D7F8EEB0}"/>
    <cellStyle name="60% - Accent5 2 3 6" xfId="12162" xr:uid="{87F3E5FA-8668-4B80-92DB-333BDE1271A4}"/>
    <cellStyle name="60% - Accent5 2 3 6 2" xfId="30089" xr:uid="{46E02653-B22E-430D-AD48-F3E6548410A7}"/>
    <cellStyle name="60% - Accent5 2 3 6 3" xfId="42034" xr:uid="{F89B5913-CDC2-4AE7-A50A-4C00E646E983}"/>
    <cellStyle name="60% - Accent5 2 3 6 4" xfId="53999" xr:uid="{E5411031-D90A-47A9-996C-94A3583295AE}"/>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11" xfId="48132" xr:uid="{EC6A77A2-EFBD-4E97-9BBE-DD7551E69CB0}"/>
    <cellStyle name="60% - Accent5 2 4 2" xfId="663" xr:uid="{00000000-0005-0000-0000-000053000000}"/>
    <cellStyle name="60% - Accent5 2 4 2 10" xfId="48480" xr:uid="{DD024B50-09B7-4AB3-BC66-EA8CEBD1DB24}"/>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2 4" xfId="59599" xr:uid="{E94776CC-4791-42D4-B9C4-62C392C726BD}"/>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2 7" xfId="53616" xr:uid="{627C07D8-9E59-4EA4-ADD2-3C908539DC1E}"/>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3 4" xfId="56629" xr:uid="{69AD0DE7-4CB8-4E41-B5DA-02C517FCBB93}"/>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2 8" xfId="50646" xr:uid="{8A735BAA-7A30-4E78-BC4F-CCC55644A0B5}"/>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2 4" xfId="58155" xr:uid="{EF32A607-6A96-4895-B1CA-EE220B29EEE0}"/>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3 7" xfId="52172" xr:uid="{50D6995F-1808-42F1-A1A7-7C59A872A908}"/>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4 4" xfId="55185" xr:uid="{C4A6A586-BDA3-4DB6-AEA9-BEB439AA4576}"/>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2 9" xfId="49202" xr:uid="{3DD9214F-B456-4E25-8AF7-7B213CE4C98B}"/>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2 4" xfId="58877" xr:uid="{F478D642-F074-4F9C-B393-F2EFB2F9C533}"/>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2 7" xfId="52894" xr:uid="{221CF7C5-DF48-4C11-B810-99CDC33FD73C}"/>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3 4" xfId="55907" xr:uid="{BB4856FE-3516-4F77-BDB7-2ADB4C8EC0E6}"/>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3 8" xfId="49924" xr:uid="{81173143-B355-4D15-B2AA-BB079C3D5563}"/>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2 4" xfId="57433" xr:uid="{CDDEE5A3-0E38-4B58-96F1-0B99005FD1AA}"/>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4 7" xfId="51450" xr:uid="{0DEBD8F6-A311-4856-87E7-17D6DF2134A3}"/>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5 4" xfId="54463" xr:uid="{3E70B164-145C-4447-BE56-67E23DA37594}"/>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2 4" xfId="59251" xr:uid="{C4D6293C-4D13-49DE-95AA-2EFB92C9CB3C}"/>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2 7" xfId="53268" xr:uid="{FC6D64A7-7ECB-4F64-A5A8-3FD068138403}"/>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3 4" xfId="56281" xr:uid="{E0EA83AF-5A70-40D9-BC73-CFAF5BB4AD57}"/>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2 8" xfId="50298" xr:uid="{A0E9775E-5F53-4CA1-99EE-4055B14CFB8D}"/>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2 4" xfId="57807" xr:uid="{FCA46E5E-EB17-4EA7-BFC9-CA95F0756B2A}"/>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3 7" xfId="51824" xr:uid="{3E25D2FD-94E7-436F-8249-AE3CA4DEEC6A}"/>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4 4" xfId="54837" xr:uid="{61B02BD1-B056-420C-B1A1-E126546A0430}"/>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3 9" xfId="48854" xr:uid="{9821B56E-9EF9-4CAC-B61B-15FCD3DD9BF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2 4" xfId="58529" xr:uid="{906F206F-8660-4568-AEA4-578DF134042D}"/>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2 7" xfId="52546" xr:uid="{CEA95E98-73E5-48D4-8DD3-079621118B51}"/>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3 4" xfId="55559" xr:uid="{22F54282-B835-406E-8586-D8C9D72E6411}"/>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4 8" xfId="49576" xr:uid="{AB39C150-9907-4E80-94C7-AFF70C8A8652}"/>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2 4" xfId="57085" xr:uid="{C83E14CD-D02A-45AC-B7A1-E495EA71603E}"/>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5 7" xfId="51102" xr:uid="{3F47CD0D-736E-48F0-B62A-BA8AABE1F68E}"/>
    <cellStyle name="60% - Accent5 2 4 6" xfId="12278" xr:uid="{DB3707CD-1452-4F6F-9F04-96D555DB3C6E}"/>
    <cellStyle name="60% - Accent5 2 4 6 2" xfId="30205" xr:uid="{FA70E95D-59B1-4EF5-A231-62B4D76B41AF}"/>
    <cellStyle name="60% - Accent5 2 4 6 3" xfId="42150" xr:uid="{EDEEDC89-4275-40B8-A7C1-6070A1ADC089}"/>
    <cellStyle name="60% - Accent5 2 4 6 4" xfId="54115" xr:uid="{7A6AAFC5-291C-4AE6-ADE6-A2FBAB31891F}"/>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10" xfId="48248" xr:uid="{4A653B08-6F2F-49C9-93EC-D9C4545C8CB7}"/>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2 4" xfId="59367" xr:uid="{3DCC4189-2FCF-4C80-8A2D-3E6450962F50}"/>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2 7" xfId="53384" xr:uid="{DDF925A5-7349-4B7C-A3D5-E74E5AA12520}"/>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3 4" xfId="56397" xr:uid="{427FFB7F-24E7-4776-A94B-DB0848A5CD6C}"/>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2 8" xfId="50414" xr:uid="{E6C36C30-3D81-486E-9DFE-DD5609FED46A}"/>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2 4" xfId="57923" xr:uid="{6861C09F-AF3E-49F4-9B21-13123F1C2E84}"/>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3 7" xfId="51940" xr:uid="{2E828303-110B-4EFA-9EF2-B0469B5613A5}"/>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4 4" xfId="54953" xr:uid="{8629BADD-5650-466A-9C76-860CADD89680}"/>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2 9" xfId="48970" xr:uid="{1C78975D-5FFC-490F-BC15-EBD85DDDE410}"/>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2 4" xfId="58645" xr:uid="{17D896C6-CF02-4F9C-BFDF-7D9196862EA8}"/>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2 7" xfId="52662" xr:uid="{C5723C1D-2F54-47AA-8855-D0B52ED4A665}"/>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3 4" xfId="55675" xr:uid="{DED21B26-0B3E-43F1-9E72-41E73CE11923}"/>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3 8" xfId="49692" xr:uid="{0D5DBABF-7334-4CBD-8BD3-594F081E5F56}"/>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2 4" xfId="57201" xr:uid="{DB19119A-E827-4041-9571-74FA038111A9}"/>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4 7" xfId="51218" xr:uid="{26615371-9282-435E-89F7-0FF64DA18DA5}"/>
    <cellStyle name="60% - Accent5 2 5 5" xfId="12394" xr:uid="{4AF818D5-2472-4B71-AE77-BBB9221073E7}"/>
    <cellStyle name="60% - Accent5 2 5 5 2" xfId="30321" xr:uid="{BB103546-0B1B-4F84-A706-FE8792F1452E}"/>
    <cellStyle name="60% - Accent5 2 5 5 3" xfId="42266" xr:uid="{753E357C-8689-4E30-A881-6F0231AAB410}"/>
    <cellStyle name="60% - Accent5 2 5 5 4" xfId="54231" xr:uid="{77287E30-F4D0-4475-BFF9-0F4DC54452EC}"/>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2 4" xfId="59019" xr:uid="{9F0AEA97-DE3D-46EC-B5F7-B826202538CC}"/>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2 7" xfId="53036" xr:uid="{6CC4DBEE-F50A-437D-B378-0EA171305F55}"/>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3 4" xfId="56049" xr:uid="{F982679F-A530-43C7-855C-D99FA4147268}"/>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2 8" xfId="50066" xr:uid="{3413F4E0-7051-454D-BEAA-2A80E5AB0877}"/>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2 4" xfId="57575" xr:uid="{D90CC081-0ECA-4113-B534-51F1C28CBA0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3 7" xfId="51592" xr:uid="{C77A903B-F98A-465E-A3DF-D5F2B9D93FE5}"/>
    <cellStyle name="60% - Accent5 2 6 4" xfId="12768" xr:uid="{2CA23F75-A776-43BE-AA37-2084B7583E02}"/>
    <cellStyle name="60% - Accent5 2 6 4 2" xfId="30695" xr:uid="{FB8A7417-E5DD-4337-B975-5C20E7AC93ED}"/>
    <cellStyle name="60% - Accent5 2 6 4 3" xfId="42640" xr:uid="{EF2D087A-78BC-48E8-81F7-7B9FDD6AE500}"/>
    <cellStyle name="60% - Accent5 2 6 4 4" xfId="54605" xr:uid="{46E891C6-8403-48E4-AFE9-B5F0D3B11735}"/>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6 9" xfId="48622" xr:uid="{AE8534B5-9848-4C2D-86F0-A88D5AE10151}"/>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2 4" xfId="58297" xr:uid="{4188A3AD-1D3C-4C31-9D80-362F06C44874}"/>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2 7" xfId="52314" xr:uid="{91E919C4-98C6-416F-8327-E306017707DF}"/>
    <cellStyle name="60% - Accent5 2 7 3" xfId="13490" xr:uid="{8CCBF81E-4F80-4F29-AD3E-BACEB8ED7427}"/>
    <cellStyle name="60% - Accent5 2 7 3 2" xfId="31417" xr:uid="{153C2379-5AF0-4D32-A9EF-874A8C26CC43}"/>
    <cellStyle name="60% - Accent5 2 7 3 3" xfId="43362" xr:uid="{F879597D-B4C2-461F-B759-A258884F2593}"/>
    <cellStyle name="60% - Accent5 2 7 3 4" xfId="55327" xr:uid="{44D09035-0393-46A9-9F98-3C858985A1E8}"/>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7 8" xfId="49344" xr:uid="{C3D7CFF2-1DF7-40F2-A745-C8BCA0919EAE}"/>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2 4" xfId="56853" xr:uid="{43BD2E29-3773-4C79-8443-1868B5A2715F}"/>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8 7" xfId="50870" xr:uid="{2451E198-A686-438A-A961-DDC96767931F}"/>
    <cellStyle name="60% - Accent5 2 9" xfId="12046" xr:uid="{117E83BF-3932-46B1-9422-8C8B7FEC2D4A}"/>
    <cellStyle name="60% - Accent5 2 9 2" xfId="29973" xr:uid="{3832BF4D-2235-44CE-BF1F-F9A7837C7825}"/>
    <cellStyle name="60% - Accent5 2 9 3" xfId="41918" xr:uid="{C80E12E6-8594-443B-B214-A1D5F9032DEF}"/>
    <cellStyle name="60% - Accent5 2 9 4" xfId="53883" xr:uid="{1E84AC8B-965D-44BF-ADE3-0C1FE06FE6F2}"/>
    <cellStyle name="60% - Accent5 20" xfId="23950" xr:uid="{5192DE0A-F776-4FF1-A7EA-EBC23C3304EB}"/>
    <cellStyle name="60% - Accent5 21" xfId="35898" xr:uid="{13A3F57A-CE4E-4C6C-921E-957574ACBDBB}"/>
    <cellStyle name="60% - Accent5 22" xfId="47842" xr:uid="{04A21319-3D72-4D12-8891-92EE800A5DAE}"/>
    <cellStyle name="60% - Accent5 23" xfId="47863" xr:uid="{C8CAE0E0-F189-4535-96A8-01FB1FC1028A}"/>
    <cellStyle name="60% - Accent5 24" xfId="59808" xr:uid="{D2D50AF1-1A2B-4DEB-9E31-126FB5F48B3D}"/>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13" xfId="47927" xr:uid="{341F5F27-59C3-408E-92B1-04BA3CFC7B12}"/>
    <cellStyle name="60% - Accent5 3 2" xfId="226" xr:uid="{00000000-0005-0000-0000-00007E000000}"/>
    <cellStyle name="60% - Accent5 3 2 10" xfId="36078" xr:uid="{D4FA8CF6-6568-4CD8-AA23-006E206EAC99}"/>
    <cellStyle name="60% - Accent5 3 2 11" xfId="48043" xr:uid="{B3C166B9-20A8-41AE-92F1-77CAE3A02B7C}"/>
    <cellStyle name="60% - Accent5 3 2 2" xfId="574" xr:uid="{00000000-0005-0000-0000-00007E000000}"/>
    <cellStyle name="60% - Accent5 3 2 2 10" xfId="48391" xr:uid="{2E8E8464-3745-48B1-B91C-719EE988E228}"/>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2 4" xfId="59510" xr:uid="{7A72E4E7-E607-4768-B35D-F0D28F9EFC7A}"/>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2 7" xfId="53527" xr:uid="{8710BDAC-6964-4A2C-8CE7-618A70237456}"/>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3 4" xfId="56540" xr:uid="{84AADEE2-81F0-481A-869C-4CE77E0B1084}"/>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2 8" xfId="50557" xr:uid="{C195018E-AC26-43AA-A444-087165037224}"/>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2 4" xfId="58066" xr:uid="{367DFED3-917B-437C-BD08-BA1D55D51535}"/>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3 7" xfId="52083" xr:uid="{C6AE3392-94F6-456F-9FC2-5AFE2B30B1DD}"/>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4 4" xfId="55096" xr:uid="{7B901243-8B4E-4E4E-B436-7837E7D75D56}"/>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2 9" xfId="49113" xr:uid="{51BC04CD-9F90-4CDA-9369-6AD79B10546B}"/>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2 4" xfId="58788" xr:uid="{BAE72604-4FA2-47B9-844F-227285164FD4}"/>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2 7" xfId="52805" xr:uid="{3E0A1C2B-1D11-4307-869F-B65E9154E9C1}"/>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3 4" xfId="55818" xr:uid="{FD154F33-AFB3-4B1D-901E-BD6682F96D58}"/>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3 8" xfId="49835" xr:uid="{8DC8F109-65C2-4E3F-840B-2BEE8813785F}"/>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2 4" xfId="57344" xr:uid="{DE0E8628-9527-4C97-B490-1BE4EBCB8FD3}"/>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4 7" xfId="51361" xr:uid="{1A3CC3A2-C728-49A8-B8E5-E33248F77269}"/>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5 4" xfId="54374" xr:uid="{7A837B32-E7F6-451C-82B7-2DCF3E49CD64}"/>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2 4" xfId="59162" xr:uid="{4A0A4242-A8E4-4291-A6AD-01BBCFB3965F}"/>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2 7" xfId="53179" xr:uid="{5EBC4C1C-FC38-4949-9B2E-4002AEB130C7}"/>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3 4" xfId="56192" xr:uid="{E824C53E-39BC-4338-8626-9DE5EAA2DB52}"/>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2 8" xfId="50209" xr:uid="{1A555874-A461-4EBB-8F09-32C0417A2541}"/>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2 4" xfId="57718" xr:uid="{75C1582F-DB57-4A0A-A8BA-24FCA0A817A0}"/>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3 7" xfId="51735" xr:uid="{32349EE5-B57C-4DD8-88E6-E3BBF985171A}"/>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4 4" xfId="54748" xr:uid="{3A07103A-2874-4A58-962E-4843F49B2C46}"/>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3 9" xfId="48765" xr:uid="{5A4533B5-EA7B-45BB-9F52-A279C288E2B8}"/>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2 4" xfId="58440" xr:uid="{80EFB27E-8A75-42F5-A301-4264F14A6CC6}"/>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2 7" xfId="52457" xr:uid="{942A5675-2299-4D5A-A5C9-571044150260}"/>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3 4" xfId="55470" xr:uid="{96B05D90-DF08-4B1E-8BE7-2B1940EB7F76}"/>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4 8" xfId="49487" xr:uid="{FABC77CE-C0B4-4A3D-8511-36D49EC03367}"/>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2 4" xfId="56996" xr:uid="{4FC2C526-ED19-4141-816E-14B3D8E042FF}"/>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5 7" xfId="51013" xr:uid="{C45E3A98-5A5F-4427-815E-0E491738B1A2}"/>
    <cellStyle name="60% - Accent5 3 2 6" xfId="12189" xr:uid="{B8E8ACA2-E241-4613-9A14-BA58F52F4057}"/>
    <cellStyle name="60% - Accent5 3 2 6 2" xfId="30116" xr:uid="{1D7132FB-2BDB-42F2-AB89-E95542FB98DD}"/>
    <cellStyle name="60% - Accent5 3 2 6 3" xfId="42061" xr:uid="{C2AC17CD-B727-4A53-91D3-EF7EE4731175}"/>
    <cellStyle name="60% - Accent5 3 2 6 4" xfId="54026" xr:uid="{017EF27F-FA99-47BA-9831-203EAF819A26}"/>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11" xfId="48159" xr:uid="{09C8395A-3DA8-42B5-BE1F-E16F75CAA736}"/>
    <cellStyle name="60% - Accent5 3 3 2" xfId="690" xr:uid="{00000000-0005-0000-0000-00007E000000}"/>
    <cellStyle name="60% - Accent5 3 3 2 10" xfId="48507" xr:uid="{468A2DBE-27D8-44C1-A7EF-2AD52F281625}"/>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2 4" xfId="59626" xr:uid="{398B93A7-601E-4305-987C-12116CF10407}"/>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2 7" xfId="53643" xr:uid="{7F7C6783-8D78-4DC6-88ED-0B754AB81EC3}"/>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3 4" xfId="56656" xr:uid="{B0DEC277-1D52-4A46-A6AF-F3F4436F43A4}"/>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2 8" xfId="50673" xr:uid="{29BED031-6ADF-401F-9C26-B8CF61D7D56C}"/>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2 4" xfId="58182" xr:uid="{66923665-5457-4538-9F5E-0638FBA2A90B}"/>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3 7" xfId="52199" xr:uid="{A4F550D6-C400-4986-A1AE-51E3F39F8124}"/>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4 4" xfId="55212" xr:uid="{451DADFB-EF26-4B99-B2A0-11D0D1E487E0}"/>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2 9" xfId="49229" xr:uid="{95AFADDE-4D17-43DB-B31F-BDB5BFA2D37E}"/>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2 4" xfId="58904" xr:uid="{F4DAA471-E903-4BD1-BB6A-4F789C313598}"/>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2 7" xfId="52921" xr:uid="{4A8E11FB-E216-47C6-8E58-84CA6A5D0CAE}"/>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3 4" xfId="55934" xr:uid="{4C3D6E28-89BD-4FEA-B80F-471D91648DF7}"/>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3 8" xfId="49951" xr:uid="{B794F6C2-A2DF-43D8-814E-438A30A7C78E}"/>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2 4" xfId="57460" xr:uid="{F5193CC2-95FD-4A12-8453-CAC8ACB6DB94}"/>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4 7" xfId="51477" xr:uid="{70F2BF7B-CFBE-4EBF-B150-AFB9C86B0DC3}"/>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5 4" xfId="54490" xr:uid="{163DDDC3-97CE-4D4B-829F-9DD314FE88C8}"/>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2 4" xfId="59278" xr:uid="{237E4CC7-7779-47DB-B7B6-8C77AD17F8C4}"/>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2 7" xfId="53295" xr:uid="{36CF88BD-C5F6-4BC4-9A36-E56642C11D06}"/>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3 4" xfId="56308" xr:uid="{DB16128F-9356-45D1-B571-146BB464DBBD}"/>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2 8" xfId="50325" xr:uid="{914B13E3-57A3-4841-88E8-3540ABCC7DA9}"/>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2 4" xfId="57834" xr:uid="{59D821F5-0016-4665-B762-7DC9021370D2}"/>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3 7" xfId="51851" xr:uid="{F5C46367-CB72-45AE-9C07-EC1381456DA4}"/>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4 4" xfId="54864" xr:uid="{575F2C90-7833-4B31-B111-FF79EEF0D2C5}"/>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3 9" xfId="48881" xr:uid="{58FC9426-13E9-4ABB-A94D-0B78F2127A25}"/>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2 4" xfId="58556" xr:uid="{0736361C-A55F-4516-B89B-B17B3D8136A9}"/>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2 7" xfId="52573" xr:uid="{77874C54-67B0-4983-ADEB-20AE7F68250E}"/>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3 4" xfId="55586" xr:uid="{8EB707FD-F60C-4C8C-9268-B173F6F89164}"/>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4 8" xfId="49603" xr:uid="{02260ECC-D974-4F66-87BD-8509121C5263}"/>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2 4" xfId="57112" xr:uid="{491A698A-5FC4-41CB-B506-B0D862EEC23F}"/>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5 7" xfId="51129" xr:uid="{C48E6CB8-EF83-4BC7-BDD3-08163BD374B1}"/>
    <cellStyle name="60% - Accent5 3 3 6" xfId="12305" xr:uid="{D228E222-A03E-4D0B-96B1-696B7D042118}"/>
    <cellStyle name="60% - Accent5 3 3 6 2" xfId="30232" xr:uid="{9DCB146C-6F82-45DD-886E-7EFA65AFA964}"/>
    <cellStyle name="60% - Accent5 3 3 6 3" xfId="42177" xr:uid="{6343AD22-D2D0-4CD8-AF9C-520075A6829A}"/>
    <cellStyle name="60% - Accent5 3 3 6 4" xfId="54142" xr:uid="{96A720B7-DEC6-4279-95AB-844479F6C911}"/>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10" xfId="48275" xr:uid="{6DD08663-FAD9-4CDF-A203-F071677AD1B1}"/>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2 4" xfId="59394" xr:uid="{275A39DF-8CFA-440D-8332-1C254A092AD6}"/>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2 7" xfId="53411" xr:uid="{CD3BCE94-72EE-4398-9F33-561C27A15E6A}"/>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3 4" xfId="56424" xr:uid="{E627BEB8-46FB-4E5D-9702-19A7703B7922}"/>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2 8" xfId="50441" xr:uid="{A1FBE7F7-196A-455A-BBE0-5FB98BC2DE5A}"/>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2 4" xfId="57950" xr:uid="{7023BC75-3DE0-4EF5-B3F6-335FA924EEE4}"/>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3 7" xfId="51967" xr:uid="{1DBC6D8F-F9DB-4349-81F3-F20ADDBE5AE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4 4" xfId="54980" xr:uid="{9BBA1ADE-6341-4810-A793-1C16F3E545A1}"/>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2 9" xfId="48997" xr:uid="{AA7AE4F1-6B96-4DB3-AB35-FF5D3A96E43D}"/>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2 4" xfId="58672" xr:uid="{484B89AA-4291-4E66-BC0A-D2FFAC7E7B1A}"/>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2 7" xfId="52689" xr:uid="{65BF8E77-D86C-4074-8FEC-ADF680667CD7}"/>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3 4" xfId="55702" xr:uid="{BB844B0E-156C-4D53-9C2D-6E4CFAB6672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3 8" xfId="49719" xr:uid="{8C1D0EDC-416A-42DA-9B95-3DEC51D44E67}"/>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2 4" xfId="57228" xr:uid="{E8856406-BAC5-47A4-87B2-4E8D0EC5F0FF}"/>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4 7" xfId="51245" xr:uid="{B6F02C05-7D53-4535-BFB0-136A448A193B}"/>
    <cellStyle name="60% - Accent5 3 4 5" xfId="12421" xr:uid="{5A0368F8-9CEE-40C4-98BD-A68F024BC8F2}"/>
    <cellStyle name="60% - Accent5 3 4 5 2" xfId="30348" xr:uid="{09DADACF-1293-4CBC-8B88-732BC898EA5F}"/>
    <cellStyle name="60% - Accent5 3 4 5 3" xfId="42293" xr:uid="{BEC8B1FF-F8F4-4B50-A287-DC476A0A9FA4}"/>
    <cellStyle name="60% - Accent5 3 4 5 4" xfId="54258" xr:uid="{00A8DB4B-4138-4E45-A92A-6FA2C2C4F219}"/>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2 4" xfId="59046" xr:uid="{0DA81571-1C20-44DE-A04B-7DAF5B3651F8}"/>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2 7" xfId="53063" xr:uid="{E6E5371C-63B5-45B8-AFDA-466FDF7EE5A6}"/>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3 4" xfId="56076" xr:uid="{3EE949CC-7FD1-4557-B4F6-EBF778650742}"/>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2 8" xfId="50093" xr:uid="{3D19F30C-011B-4A31-A524-D52D2DE15462}"/>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2 4" xfId="57602" xr:uid="{F8217D51-54C3-47E6-A56C-3D700ED06C0C}"/>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3 7" xfId="51619" xr:uid="{43E93775-1F6F-465F-A514-AA6A39EE4AF5}"/>
    <cellStyle name="60% - Accent5 3 5 4" xfId="12795" xr:uid="{FEB376D6-5838-4EB4-AEF6-51CC794EAE5F}"/>
    <cellStyle name="60% - Accent5 3 5 4 2" xfId="30722" xr:uid="{DBD70C7A-5E1A-4DE7-98DB-759E22DCAC3E}"/>
    <cellStyle name="60% - Accent5 3 5 4 3" xfId="42667" xr:uid="{65D5A603-2562-4717-A23A-26751032A9BF}"/>
    <cellStyle name="60% - Accent5 3 5 4 4" xfId="54632" xr:uid="{E66976B3-6411-437B-89F3-4E414604B332}"/>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5 9" xfId="48649" xr:uid="{3A3541D8-479B-4EBF-865B-E4D8521126FF}"/>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2 4" xfId="58324" xr:uid="{D78F3E2C-B589-467A-A036-913CE5E90812}"/>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2 7" xfId="52341" xr:uid="{4D0846AC-F1B9-4E6C-8CBF-763532EABE1A}"/>
    <cellStyle name="60% - Accent5 3 6 3" xfId="13517" xr:uid="{674EF2D4-223A-4273-8700-B240F2D95602}"/>
    <cellStyle name="60% - Accent5 3 6 3 2" xfId="31444" xr:uid="{E332A352-7885-4723-9554-D15532F43ADD}"/>
    <cellStyle name="60% - Accent5 3 6 3 3" xfId="43389" xr:uid="{09729BC2-D39E-4215-8779-F5486A1689E4}"/>
    <cellStyle name="60% - Accent5 3 6 3 4" xfId="55354" xr:uid="{2DB51E7E-09A0-48C3-8A9C-F1FE5C38BA71}"/>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6 8" xfId="49371" xr:uid="{599CAD90-D253-482C-ADB3-408C2C7235E8}"/>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2 4" xfId="56880" xr:uid="{33755591-1163-4939-B82D-449FFA306992}"/>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7 7" xfId="50897" xr:uid="{6D43151A-3534-4B7B-9ABC-A7DADCC34E90}"/>
    <cellStyle name="60% - Accent5 3 8" xfId="12073" xr:uid="{A8F46B03-0F10-4866-BF0A-5834ADF294EC}"/>
    <cellStyle name="60% - Accent5 3 8 2" xfId="30000" xr:uid="{031CBFB0-FBB7-416A-B1F8-C46A37814C41}"/>
    <cellStyle name="60% - Accent5 3 8 3" xfId="41945" xr:uid="{AC1DE1D3-9F75-4BEC-947E-94BA64C794DC}"/>
    <cellStyle name="60% - Accent5 3 8 4" xfId="53910" xr:uid="{1BC2E199-96CD-48BF-9911-886A8154C6E3}"/>
    <cellStyle name="60% - Accent5 3 9" xfId="18032" xr:uid="{6D7BC0A6-21B8-425A-84C7-413786854DCC}"/>
    <cellStyle name="60% - Accent5 4" xfId="168" xr:uid="{00000000-0005-0000-0000-0000D8000000}"/>
    <cellStyle name="60% - Accent5 4 10" xfId="36020" xr:uid="{2815E353-DD0B-4C05-8D6E-CF771C1043E4}"/>
    <cellStyle name="60% - Accent5 4 11" xfId="47985" xr:uid="{7B8025C0-E193-4B5A-AA32-C7E6B2773140}"/>
    <cellStyle name="60% - Accent5 4 2" xfId="516" xr:uid="{00000000-0005-0000-0000-0000D8000000}"/>
    <cellStyle name="60% - Accent5 4 2 10" xfId="48333" xr:uid="{2AC88A49-CD0B-477B-93E0-BE4EF41695A3}"/>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2 4" xfId="59452" xr:uid="{8B042F43-1457-485F-BF2A-BE947BF8EA13}"/>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2 7" xfId="53469" xr:uid="{4BCCC10D-E2EB-4BBF-90C6-68FA556455E9}"/>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3 4" xfId="56482" xr:uid="{FBEFCD20-5897-4977-A0FD-F6FDD663491C}"/>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2 8" xfId="50499" xr:uid="{B99769D5-AE62-4D6D-99EE-957A8490A524}"/>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2 4" xfId="58008" xr:uid="{A0DAC096-1008-4D00-ABEA-5A95F132B997}"/>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3 7" xfId="52025" xr:uid="{193A3EF5-1C39-4D45-B70B-48501A0FC28D}"/>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4 4" xfId="55038" xr:uid="{E88FE717-D8E6-4CA6-A461-0579503A458F}"/>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2 9" xfId="49055" xr:uid="{CFF67BEB-C613-484C-9669-8F49571E43BA}"/>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2 4" xfId="58730" xr:uid="{5F70DA71-DADC-444D-815A-15D885B1F65A}"/>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2 7" xfId="52747" xr:uid="{50FC5B37-5DA8-4533-BD97-2FE6EDA6EEBD}"/>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3 4" xfId="55760" xr:uid="{DAFCA4E6-38EE-4485-8C42-BA0252475F44}"/>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3 8" xfId="49777" xr:uid="{AA49FCDC-C7A5-4326-932A-57F45523EFA8}"/>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2 4" xfId="57286" xr:uid="{85308FBD-BA46-4357-82BC-82E75C9AE204}"/>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4 7" xfId="51303" xr:uid="{28D5F16A-0E80-44EC-9E32-F91200D9058A}"/>
    <cellStyle name="60% - Accent5 4 2 5" xfId="12479" xr:uid="{EBBDEB4A-E356-49A7-BF66-CB8B95E6AA9B}"/>
    <cellStyle name="60% - Accent5 4 2 5 2" xfId="30406" xr:uid="{42A0DF9F-2227-476D-B1D0-245A46C77BC7}"/>
    <cellStyle name="60% - Accent5 4 2 5 3" xfId="42351" xr:uid="{9F0C3DB7-89EA-42AC-A9BE-34A5837BD3DC}"/>
    <cellStyle name="60% - Accent5 4 2 5 4" xfId="54316" xr:uid="{9E9FC893-22F6-4CB8-9E4D-BF3757346D2D}"/>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2 4" xfId="59104" xr:uid="{014F779F-B53E-466A-B13D-E6B826497768}"/>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2 7" xfId="53121" xr:uid="{A28B88CE-030C-48C2-8EAA-30F0282798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3 4" xfId="56134" xr:uid="{9C1B42C7-4264-4F67-8244-63DD1C631938}"/>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2 8" xfId="50151" xr:uid="{15726AA7-FCFF-4C83-BEA7-085292EE8666}"/>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2 4" xfId="57660" xr:uid="{FFC2A35E-60EC-4503-855F-C92BF46BEE89}"/>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3 7" xfId="51677" xr:uid="{6B065907-D25F-424B-98E3-0DF0C1322A9C}"/>
    <cellStyle name="60% - Accent5 4 3 4" xfId="12853" xr:uid="{7737CD72-1C83-4B3C-8BA8-82E1553E0091}"/>
    <cellStyle name="60% - Accent5 4 3 4 2" xfId="30780" xr:uid="{6896781E-A156-448F-8B71-8C834B0731E8}"/>
    <cellStyle name="60% - Accent5 4 3 4 3" xfId="42725" xr:uid="{D2753C3A-6E2D-4DD9-9CC2-F2944F9F1AB2}"/>
    <cellStyle name="60% - Accent5 4 3 4 4" xfId="54690" xr:uid="{7524757A-C05E-447D-9641-4A5E94BACFBA}"/>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3 9" xfId="48707" xr:uid="{BA6ECDF5-E8B8-4711-BF66-E7A0391912C4}"/>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2 4" xfId="58382" xr:uid="{F7E373F6-BF40-4F56-BCAC-EEEBB0A8D8FF}"/>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2 7" xfId="52399" xr:uid="{3EC90FEE-02D5-46A7-8411-3C3DCB13A2A4}"/>
    <cellStyle name="60% - Accent5 4 4 3" xfId="13575" xr:uid="{8DEAECC6-05C8-40C0-8464-D900D1B508A1}"/>
    <cellStyle name="60% - Accent5 4 4 3 2" xfId="31502" xr:uid="{4306776C-EFF1-4307-B558-7D0A14F1304F}"/>
    <cellStyle name="60% - Accent5 4 4 3 3" xfId="43447" xr:uid="{8DF3F4EC-E106-488F-ABFD-B6B8910ECD46}"/>
    <cellStyle name="60% - Accent5 4 4 3 4" xfId="55412" xr:uid="{30CA7F25-CF6A-4525-86EB-30CC398D07F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4 8" xfId="49429" xr:uid="{FC14083A-6EE5-44F1-ABC4-061B3FF1129C}"/>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2 4" xfId="56938" xr:uid="{8FE77D9B-3BAF-423C-BC68-CA683E6AD0C4}"/>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5 7" xfId="50955" xr:uid="{D8DF6648-964D-4624-90F3-A4E46D6DE24F}"/>
    <cellStyle name="60% - Accent5 4 6" xfId="12131" xr:uid="{B1FFCEEA-424D-4CC5-97A4-0861F9E9B98C}"/>
    <cellStyle name="60% - Accent5 4 6 2" xfId="30058" xr:uid="{ECFF19D6-D7AA-4D7D-8500-216940E9C87D}"/>
    <cellStyle name="60% - Accent5 4 6 3" xfId="42003" xr:uid="{B48E2341-0A1C-4888-AE57-5293FEC51624}"/>
    <cellStyle name="60% - Accent5 4 6 4" xfId="53968" xr:uid="{B2D6D826-2AEC-4951-B86B-432DA9741918}"/>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11" xfId="48101" xr:uid="{077FD47A-F593-4A28-8E14-7F39BDBDC25C}"/>
    <cellStyle name="60% - Accent5 5 2" xfId="632" xr:uid="{00000000-0005-0000-0000-00004C010000}"/>
    <cellStyle name="60% - Accent5 5 2 10" xfId="48449" xr:uid="{972DF084-6C7A-4033-8B34-F72F70ED6168}"/>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2 4" xfId="59568" xr:uid="{7DA2BC83-C9BB-4AF6-B5F5-2F749C9E3457}"/>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2 7" xfId="53585" xr:uid="{9E4F182F-6228-41F6-9AF7-8B9804884402}"/>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3 4" xfId="56598" xr:uid="{4ED6275A-BB18-4853-A979-00A7F9C9E000}"/>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2 8" xfId="50615" xr:uid="{D3BA4342-C5C4-4BA4-92AA-BBA6A2568BFC}"/>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2 4" xfId="58124" xr:uid="{B0360AAA-36F3-42A6-90AE-7F612234FCC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3 7" xfId="52141" xr:uid="{E2063801-A85D-4BAA-9B3E-C70A544A5075}"/>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4 4" xfId="55154" xr:uid="{0B49C44C-A103-4233-AFD2-16FC43DF51BA}"/>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2 9" xfId="49171" xr:uid="{AD8AA83C-1A86-4AD4-8BE6-D24FEA029990}"/>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2 4" xfId="58846" xr:uid="{1C41AFD9-23FF-4357-8481-6DFD50592EF2}"/>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2 7" xfId="52863" xr:uid="{B4CA3F67-1792-433D-A771-E6AE037AE601}"/>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3 4" xfId="55876" xr:uid="{63F72C07-2347-4158-B87E-F2706B8B39E6}"/>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3 8" xfId="49893" xr:uid="{15F6C1C1-3BFE-4E8D-8224-75DC644C9595}"/>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2 4" xfId="57402" xr:uid="{F56C7D42-5364-4F89-8E61-E800508344BC}"/>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4 7" xfId="51419" xr:uid="{220C24C1-4F4F-4057-9849-917410168FA5}"/>
    <cellStyle name="60% - Accent5 5 2 5" xfId="12595" xr:uid="{EC8B34AA-A5CF-4291-8929-31B821DCE90B}"/>
    <cellStyle name="60% - Accent5 5 2 5 2" xfId="30522" xr:uid="{FC27615C-4699-43D8-8C45-FC09831644B3}"/>
    <cellStyle name="60% - Accent5 5 2 5 3" xfId="42467" xr:uid="{01A38D03-54D3-4B31-967F-4850301C2E4F}"/>
    <cellStyle name="60% - Accent5 5 2 5 4" xfId="54432" xr:uid="{17A44BDD-02FA-4D24-8A9F-37D35AF4D4BA}"/>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2 4" xfId="59220" xr:uid="{E887E573-DFED-49F8-B6BF-DE4E62693A0F}"/>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2 7" xfId="53237" xr:uid="{F3C89642-C2EA-4C80-BC2A-2382287B85E6}"/>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3 4" xfId="56250" xr:uid="{2EE4E7B2-B5AC-4AFD-AC92-52A271DB1080}"/>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2 8" xfId="50267" xr:uid="{440D7242-02C3-4787-86D8-2877B2B8127B}"/>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2 4" xfId="57776" xr:uid="{C6B7C366-FD8F-4ADF-AE87-E2175BDF7AED}"/>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3 7" xfId="51793" xr:uid="{B17236A9-03FF-434D-812A-B6100840B8BA}"/>
    <cellStyle name="60% - Accent5 5 3 4" xfId="12969" xr:uid="{5468BA03-9BEF-4BB6-A57D-F46BC2CB9D2B}"/>
    <cellStyle name="60% - Accent5 5 3 4 2" xfId="30896" xr:uid="{7C6C15E4-334B-4DEB-80C5-FFF81CD8D5EB}"/>
    <cellStyle name="60% - Accent5 5 3 4 3" xfId="42841" xr:uid="{8B8C9BAE-CAAF-47C8-B973-DABC667BF598}"/>
    <cellStyle name="60% - Accent5 5 3 4 4" xfId="54806" xr:uid="{91F235DA-C44E-4A96-BF5F-0B8A21140163}"/>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3 9" xfId="48823" xr:uid="{63FADBAD-7324-44BD-ABE4-B581EBCA7D6B}"/>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2 4" xfId="58498" xr:uid="{4551E88A-A3A9-41DB-9183-BEDC6ECBAC73}"/>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2 7" xfId="52515" xr:uid="{C82E2B39-CF2C-4EB0-8B5D-9D38A8FC28E6}"/>
    <cellStyle name="60% - Accent5 5 4 3" xfId="13691" xr:uid="{F911BB60-6E68-42A5-84EF-E65DC1F0A885}"/>
    <cellStyle name="60% - Accent5 5 4 3 2" xfId="31618" xr:uid="{993B0536-FB9E-412A-87A9-9F554CC92221}"/>
    <cellStyle name="60% - Accent5 5 4 3 3" xfId="43563" xr:uid="{08A3C689-510E-4A19-BEB0-9EE46217B33C}"/>
    <cellStyle name="60% - Accent5 5 4 3 4" xfId="55528" xr:uid="{B769C452-C526-4C57-99F1-FD565697116B}"/>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4 8" xfId="49545" xr:uid="{72B4E4D5-AC9F-4ACB-B3F9-BBC34A71175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2 4" xfId="57054" xr:uid="{E3EA62A7-A1AD-41A8-B2DD-0BF75D8075BB}"/>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5 7" xfId="51071" xr:uid="{478879D1-D568-4586-8214-3520D7455D0C}"/>
    <cellStyle name="60% - Accent5 5 6" xfId="12247" xr:uid="{230D0219-62D4-49C3-9595-D94EABEF0020}"/>
    <cellStyle name="60% - Accent5 5 6 2" xfId="30174" xr:uid="{A959B195-AEE9-4B45-80B2-2A78DD9E11FB}"/>
    <cellStyle name="60% - Accent5 5 6 3" xfId="42119" xr:uid="{58ABE4B7-8865-40B1-A54F-7569189B515C}"/>
    <cellStyle name="60% - Accent5 5 6 4" xfId="54084" xr:uid="{AA64474B-EBC0-4A1E-8D46-293BD4C4663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10" xfId="48217" xr:uid="{AE3699F3-07D5-4CA9-A25D-CAD6558AFB9C}"/>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2 4" xfId="59336" xr:uid="{6463C7CA-9421-4D81-AC25-C301EF73C1B1}"/>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2 7" xfId="53353" xr:uid="{A3D9BE6C-58B8-4688-AD1F-D094997281B0}"/>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3 4" xfId="56366" xr:uid="{21C47B87-5C9F-4916-AA91-8AAF5FA7CA05}"/>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2 8" xfId="50383" xr:uid="{76406C3F-5B68-45F1-BDB3-D4A85575F1F5}"/>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2 4" xfId="57892" xr:uid="{D05557BE-9D81-4DA5-975A-EB8A0DD04D45}"/>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3 7" xfId="51909" xr:uid="{88664BCE-F6A4-4946-A6EE-57E5EBB1B15A}"/>
    <cellStyle name="60% - Accent5 6 2 4" xfId="13085" xr:uid="{925143E4-E7C6-4FEE-8AEE-76CB206BD992}"/>
    <cellStyle name="60% - Accent5 6 2 4 2" xfId="31012" xr:uid="{2CA2961D-A3ED-49F1-BDA2-F8283D7BE330}"/>
    <cellStyle name="60% - Accent5 6 2 4 3" xfId="42957" xr:uid="{FF88A0EB-BC67-4676-AC6A-0C11F59A4192}"/>
    <cellStyle name="60% - Accent5 6 2 4 4" xfId="54922" xr:uid="{9BAB23CB-6869-4C9B-9885-C43805C678BA}"/>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2 9" xfId="48939" xr:uid="{F3A4185C-E8D6-4989-BC3A-134966011B2E}"/>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2 4" xfId="58614" xr:uid="{BDD6F8CA-6134-49D8-9D54-74E2FCABDA43}"/>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2 7" xfId="52631" xr:uid="{6C02A9BB-3B9B-44B8-9D4F-DDFE390EFCAD}"/>
    <cellStyle name="60% - Accent5 6 3 3" xfId="13807" xr:uid="{00C41D55-C666-4E60-A9C0-5B5B05C95AB0}"/>
    <cellStyle name="60% - Accent5 6 3 3 2" xfId="31734" xr:uid="{A72E15ED-D8BA-4906-B1C6-63A499922E0A}"/>
    <cellStyle name="60% - Accent5 6 3 3 3" xfId="43679" xr:uid="{C4F751E7-7813-48F3-B143-6A0C8D89FBE1}"/>
    <cellStyle name="60% - Accent5 6 3 3 4" xfId="55644" xr:uid="{6321410D-4619-4184-8FA2-E183BD2F9F0C}"/>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3 8" xfId="49661" xr:uid="{49893D8E-8D13-49C7-BBD8-53237851EC2C}"/>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2 4" xfId="57170" xr:uid="{21AD7AE9-695B-4653-979C-B630EE5850D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4 7" xfId="51187" xr:uid="{70266BEF-4256-4BA7-84C8-80A444F6AB20}"/>
    <cellStyle name="60% - Accent5 6 5" xfId="12363" xr:uid="{633B2F43-8D7A-4CB3-8712-DC4076BDA7BC}"/>
    <cellStyle name="60% - Accent5 6 5 2" xfId="30290" xr:uid="{D8EC2BD9-61FD-47B2-972E-DF67BC48206B}"/>
    <cellStyle name="60% - Accent5 6 5 3" xfId="42235" xr:uid="{D43EBED8-32CB-4F54-AF40-85B8AC3469D4}"/>
    <cellStyle name="60% - Accent5 6 5 4" xfId="54200" xr:uid="{539D8FC9-BB8C-4325-A328-5991F61959B0}"/>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10" xfId="48567" xr:uid="{B7D4D455-3FC5-420E-A171-4A2CD3922CCE}"/>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2 4" xfId="59686" xr:uid="{98EA996D-C025-4CBC-B943-C99CEC4FCABA}"/>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2 7" xfId="53703" xr:uid="{40978434-6B31-4A8E-BDE5-C4D3EC351ECE}"/>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3 4" xfId="56716" xr:uid="{EF7BDF12-FDBC-4D1B-8175-B2E3B641A95B}"/>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2 8" xfId="50733" xr:uid="{774AF9F4-3E04-489C-BD7A-FE398A32AD73}"/>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2 4" xfId="58242" xr:uid="{CE47B408-8C28-485E-B7B4-4C5046667170}"/>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3 7" xfId="52259" xr:uid="{A25AE24B-EE34-4367-B9AF-8FDDAC35E055}"/>
    <cellStyle name="60% - Accent5 7 2 4" xfId="13435" xr:uid="{98E03D0D-2772-45E5-AF37-1FCDAFF56F6D}"/>
    <cellStyle name="60% - Accent5 7 2 4 2" xfId="31362" xr:uid="{517C8759-DE00-4F85-AA1B-08FA442ADC96}"/>
    <cellStyle name="60% - Accent5 7 2 4 3" xfId="43307" xr:uid="{FE602451-3409-46FB-A38F-F42729B9A960}"/>
    <cellStyle name="60% - Accent5 7 2 4 4" xfId="55272" xr:uid="{1876DF0A-E94B-4641-957A-1D1DA01BF78F}"/>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2 9" xfId="49289" xr:uid="{E108682D-42B3-4BAD-B74D-C943B773FBA7}"/>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2 4" xfId="58964" xr:uid="{9C6D8A6D-3996-4DB6-89A9-21665C50E4FD}"/>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2 7" xfId="52981" xr:uid="{CA47D3E6-7DF3-4316-BB77-A84B0C2395B1}"/>
    <cellStyle name="60% - Accent5 7 3 3" xfId="14157" xr:uid="{A5BD6822-8DEA-4924-A733-D5D34A74E672}"/>
    <cellStyle name="60% - Accent5 7 3 3 2" xfId="32084" xr:uid="{BC284708-F200-4CAA-8ECD-29D3BBFDA727}"/>
    <cellStyle name="60% - Accent5 7 3 3 3" xfId="44029" xr:uid="{35D9B063-0CC3-49AF-9AB3-9A04C19B60F8}"/>
    <cellStyle name="60% - Accent5 7 3 3 4" xfId="55994" xr:uid="{CF83636D-1987-4307-BFE0-DB3A9717859A}"/>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3 8" xfId="50011" xr:uid="{DD116CCE-B22A-44F4-8859-F887F4EE5B0A}"/>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2 4" xfId="57520" xr:uid="{32BD04DD-1EFD-46FF-AE57-31A815DE2DF0}"/>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4 7" xfId="51537" xr:uid="{8D7B991B-2496-4AB2-BC53-09757CB42DF3}"/>
    <cellStyle name="60% - Accent5 7 5" xfId="12713" xr:uid="{3FCB272E-AFB8-48FF-AF63-DAFD1ED78A8D}"/>
    <cellStyle name="60% - Accent5 7 5 2" xfId="30640" xr:uid="{8466895B-C19F-4E6D-A9F0-FA15C251CEAF}"/>
    <cellStyle name="60% - Accent5 7 5 3" xfId="42585" xr:uid="{17E2F7D5-7F36-48E6-81CE-D25CC2CCA00E}"/>
    <cellStyle name="60% - Accent5 7 5 4" xfId="54550" xr:uid="{916136AF-15D5-489F-9B12-E7E30089D89B}"/>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2 4" xfId="58988" xr:uid="{3A4DDE3B-3EAB-4BCA-9189-4A3CCC593061}"/>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2 7" xfId="53005" xr:uid="{F3AE5AF6-EF71-4D26-A4D7-55503920D2C2}"/>
    <cellStyle name="60% - Accent5 8 2 3" xfId="14181" xr:uid="{17C15007-D0C9-4CF2-A23A-1D6E227606D9}"/>
    <cellStyle name="60% - Accent5 8 2 3 2" xfId="32108" xr:uid="{319BAA87-D2C6-4ACC-802E-635E5F107B83}"/>
    <cellStyle name="60% - Accent5 8 2 3 3" xfId="44053" xr:uid="{EDBD6A1C-9937-4620-984A-9E8F3AAB4A53}"/>
    <cellStyle name="60% - Accent5 8 2 3 4" xfId="56018" xr:uid="{A0EB8872-A225-4EBC-894E-A6053C7216DE}"/>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2 8" xfId="50035" xr:uid="{494F450E-17DF-48F8-863E-47116D94DED9}"/>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2 4" xfId="57544" xr:uid="{071F1DB6-31C6-493C-A580-E52695266616}"/>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3 7" xfId="51561" xr:uid="{5F708316-0BAC-44EE-833A-6EE59776489A}"/>
    <cellStyle name="60% - Accent5 8 4" xfId="12737" xr:uid="{274BE79E-001D-4F6A-ABF8-A811AF3B9B45}"/>
    <cellStyle name="60% - Accent5 8 4 2" xfId="30664" xr:uid="{AB9A5E4D-FC26-434C-8E7D-68CC876B85CF}"/>
    <cellStyle name="60% - Accent5 8 4 3" xfId="42609" xr:uid="{B5DC89A9-6AAA-4DC0-8A8B-483FE783817C}"/>
    <cellStyle name="60% - Accent5 8 4 4" xfId="54574" xr:uid="{1F991F80-3F2E-48A0-BD42-C4CBAC65E2C1}"/>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8 9" xfId="48591" xr:uid="{0E6AB0DB-8EBB-457D-863D-FEA477E92661}"/>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2 4" xfId="58266" xr:uid="{372A6C87-8129-40A0-9D91-3CCA69584186}"/>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2 7" xfId="52283" xr:uid="{86D8264D-0047-4BBE-B9F6-0EBD75172AD1}"/>
    <cellStyle name="60% - Accent5 9 3" xfId="13459" xr:uid="{F1572127-A2FA-40BF-B526-6BF57374EEAD}"/>
    <cellStyle name="60% - Accent5 9 3 2" xfId="31386" xr:uid="{3C6CAC28-FB74-46EA-BA19-7DBA5C4ED41F}"/>
    <cellStyle name="60% - Accent5 9 3 3" xfId="43331" xr:uid="{76DE50FF-C342-4E34-B39F-B3E478E53155}"/>
    <cellStyle name="60% - Accent5 9 3 4" xfId="55296" xr:uid="{8923457E-656C-4D8D-BA2D-E67EA86D9C6A}"/>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5 9 8" xfId="49313" xr:uid="{50C965F7-6AF7-45ED-A648-18A67ABF8791}"/>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2 4" xfId="59713" xr:uid="{8FA4D203-68CA-4995-87A5-9420CC4B33CD}"/>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2 7" xfId="53730" xr:uid="{46D5C0B8-0BF9-425D-AF3F-3504176E92E6}"/>
    <cellStyle name="60% - Accent6 10 3" xfId="14906" xr:uid="{FBB0FE87-BB9D-462B-A610-04583A340EAD}"/>
    <cellStyle name="60% - Accent6 10 3 2" xfId="32833" xr:uid="{7C2F51AF-CFF0-4779-BCDB-6563B48369B3}"/>
    <cellStyle name="60% - Accent6 10 3 3" xfId="44778" xr:uid="{FF1CB629-F6A7-4E45-852D-D49F0D7FCDC3}"/>
    <cellStyle name="60% - Accent6 10 3 4" xfId="56743" xr:uid="{212E980D-237D-4A06-A6FC-D31F4AF2C549}"/>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0 8" xfId="50760" xr:uid="{D2D35DC7-8143-468D-8DE3-04DCB50D7961}"/>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2 4" xfId="59746" xr:uid="{7FBEACA3-EC60-4582-8394-8F7D94440A71}"/>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2 7" xfId="53763" xr:uid="{320DA206-6255-4705-A4BD-F8CED31712C3}"/>
    <cellStyle name="60% - Accent6 11 3" xfId="14939" xr:uid="{32CA7EB7-DBC1-456B-8596-4651CBD088E1}"/>
    <cellStyle name="60% - Accent6 11 3 2" xfId="32866" xr:uid="{5E684E51-D30C-4D58-96E2-A39A789E65B4}"/>
    <cellStyle name="60% - Accent6 11 3 3" xfId="44811" xr:uid="{1F6D1BEA-FD9B-4EAA-8B7A-33E8419B285F}"/>
    <cellStyle name="60% - Accent6 11 3 4" xfId="56776" xr:uid="{475E7588-7EC1-42A9-9B1C-6EAEE577C9A3}"/>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1 8" xfId="50793" xr:uid="{2505F5C8-5D0E-4437-9571-B0015DDBA831}"/>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2 4" xfId="59767" xr:uid="{2318CE4A-A43B-493F-B416-0BC511832EAF}"/>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2 7" xfId="53784" xr:uid="{93262D25-64F8-4074-BB63-D632A86D84FE}"/>
    <cellStyle name="60% - Accent6 12 3" xfId="14960" xr:uid="{D56094D4-1722-4646-ACB2-A4786517A88D}"/>
    <cellStyle name="60% - Accent6 12 3 2" xfId="32887" xr:uid="{BAFB72E8-596F-45FE-86DF-8126636829FE}"/>
    <cellStyle name="60% - Accent6 12 3 3" xfId="44832" xr:uid="{63C76E23-C8EE-45EB-9682-21804FC17D17}"/>
    <cellStyle name="60% - Accent6 12 3 4" xfId="56797" xr:uid="{FA5232FF-6D27-42BB-8F4D-B11CE20991BA}"/>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2 8" xfId="50814" xr:uid="{32A92975-2AC4-4179-B0E8-2ADFF759555D}"/>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2 4" xfId="56824" xr:uid="{89D5628C-AFB0-4DA6-8FD7-A897AC7A0971}"/>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3 7" xfId="50841" xr:uid="{6AE0966A-9877-426C-975E-7955CFB99625}"/>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2 4" xfId="59790" xr:uid="{D1FB9163-A030-4A67-A5C8-7F5718DE710D}"/>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4 7" xfId="53807" xr:uid="{8564AD67-2742-403B-B93F-EF6246E3A2B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5 5" xfId="53828" xr:uid="{83019BD8-D7A2-476D-82BF-F06F5A42C837}"/>
    <cellStyle name="60% - Accent6 16" xfId="12016" xr:uid="{F64D7884-B63E-4F4E-867E-CC60FFF750A6}"/>
    <cellStyle name="60% - Accent6 16 2" xfId="29943" xr:uid="{FBE4CCAD-3154-43F1-88E4-A9AB4D3E78F6}"/>
    <cellStyle name="60% - Accent6 16 3" xfId="41888" xr:uid="{1D1F7569-B610-48B8-8B36-73CDC5A33A70}"/>
    <cellStyle name="60% - Accent6 16 4" xfId="53853" xr:uid="{150FA2A2-9D65-4BBA-BD69-B614780A8E2F}"/>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14" xfId="47903" xr:uid="{CC7296EA-885F-43C1-9A26-8B5A4861625C}"/>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13" xfId="47961" xr:uid="{BDE2383D-6F16-448B-88CF-6E79B17DA498}"/>
    <cellStyle name="60% - Accent6 2 2 2" xfId="260" xr:uid="{00000000-0005-0000-0000-000054000000}"/>
    <cellStyle name="60% - Accent6 2 2 2 10" xfId="36112" xr:uid="{9D1EEF4C-B86F-4843-843B-69FFDE70BA3F}"/>
    <cellStyle name="60% - Accent6 2 2 2 11" xfId="48077" xr:uid="{E942A36A-AAD5-45A2-9717-F23BBE5C5C4B}"/>
    <cellStyle name="60% - Accent6 2 2 2 2" xfId="608" xr:uid="{00000000-0005-0000-0000-000054000000}"/>
    <cellStyle name="60% - Accent6 2 2 2 2 10" xfId="48425" xr:uid="{1DCB7576-73C2-4EF3-9B65-0FE2F52ED7BE}"/>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2 4" xfId="59544" xr:uid="{8FCADCD5-E890-4AC6-A273-37DB04700C6F}"/>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2 7" xfId="53561" xr:uid="{84381565-4803-41F9-88DE-8C9F87A93D83}"/>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3 4" xfId="56574" xr:uid="{A3824A19-3A6C-4B94-87B2-EE3BB777BF91}"/>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2 8" xfId="50591" xr:uid="{50D55725-F7EA-42D5-8A3B-3C9E9DFBF61F}"/>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2 4" xfId="58100" xr:uid="{2BEE3BB1-BDB7-4100-9BF7-1C15CE1EC75C}"/>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3 7" xfId="52117" xr:uid="{2F741909-9A7C-4E68-AD40-EF9B069E8D35}"/>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4 4" xfId="55130" xr:uid="{D02A1CD1-011A-451E-885A-EFDD99698FE4}"/>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2 9" xfId="49147" xr:uid="{AACF1602-3047-40B1-9FF2-254B1FC48E0E}"/>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2 4" xfId="58822" xr:uid="{41850133-9B93-4D75-A3BA-43F649C5F42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2 7" xfId="52839" xr:uid="{081DAB64-8834-4120-AF18-EE9278A1D60A}"/>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3 4" xfId="55852" xr:uid="{DC862E5D-FC92-4BC9-B796-AB634A01F2F8}"/>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3 8" xfId="49869" xr:uid="{DC635D67-99A2-47CF-B416-1E9C8CD8804F}"/>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2 4" xfId="57378" xr:uid="{258D6379-2DE4-46B7-9DB9-70CDBCE89FA5}"/>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4 7" xfId="51395" xr:uid="{AA4C71C8-AB17-4CD0-97C1-07695AFBFAEB}"/>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5 4" xfId="54408" xr:uid="{67F49365-41E8-43BC-8826-F5E1FACB7E8C}"/>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2 4" xfId="59196" xr:uid="{3258E695-F7D3-4AA8-82D3-A7A05510FA0F}"/>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2 7" xfId="53213" xr:uid="{5FBF6CEF-A03F-4B07-8F11-95D29F8CF328}"/>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3 4" xfId="56226" xr:uid="{3E8C0286-C79A-4EF5-B516-339BEE1D8352}"/>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2 8" xfId="50243" xr:uid="{13036FB0-6DF4-46AB-B139-FD4F6C387FAB}"/>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2 4" xfId="57752" xr:uid="{6B63B96D-040C-40D8-B1A0-C26ECA6FFA74}"/>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3 7" xfId="51769" xr:uid="{3CC5041D-B36E-47EE-80D6-2827CC6F9D45}"/>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4 4" xfId="54782" xr:uid="{3F0F7064-0E3D-4132-BF5B-18EFBBCF289C}"/>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3 9" xfId="48799" xr:uid="{409048ED-E157-4B99-B07F-32D4119F8FE3}"/>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2 4" xfId="58474" xr:uid="{37BF9824-80B6-4E53-A89F-1D4F48203271}"/>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2 7" xfId="52491" xr:uid="{2CB1675C-47DF-4306-B5E0-D30CCE040D7B}"/>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3 4" xfId="55504" xr:uid="{4DE85706-0B96-46B8-B264-19E5AAC123E2}"/>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4 8" xfId="49521" xr:uid="{B46641ED-39FC-45B2-B32D-E3B6071EA2B5}"/>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2 4" xfId="57030" xr:uid="{B9A7AE7D-8403-4861-9A31-04343EB929E5}"/>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5 7" xfId="51047" xr:uid="{4518FC39-1B76-454C-B6AB-CDFC4D3E9FED}"/>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6 4" xfId="54060" xr:uid="{98BD6A7D-93C6-4E3D-A914-D59B3DB8A3C5}"/>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11" xfId="48193" xr:uid="{26F16334-C56F-460C-BB1F-D47AFA8A44A3}"/>
    <cellStyle name="60% - Accent6 2 2 3 2" xfId="724" xr:uid="{00000000-0005-0000-0000-000054000000}"/>
    <cellStyle name="60% - Accent6 2 2 3 2 10" xfId="48541" xr:uid="{E9AC2CC4-45C5-49CE-B544-E13B613D62E1}"/>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2 4" xfId="59660" xr:uid="{022E4560-B4A2-4775-A8DF-9C6FE5E672EC}"/>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2 7" xfId="53677" xr:uid="{F1CC1178-4434-420E-8144-30AE08F91984}"/>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3 4" xfId="56690" xr:uid="{6E07C20F-1174-4829-92F3-8B52687A3B4F}"/>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2 8" xfId="50707" xr:uid="{86E317FA-13DC-4258-B6BD-4F44EBDBEFFC}"/>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2 4" xfId="58216" xr:uid="{1F627FE8-F2FE-4393-9C5E-DFEE763F5613}"/>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3 7" xfId="52233" xr:uid="{CF1A87D8-E379-4A48-B543-413E196B5932}"/>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4 4" xfId="55246" xr:uid="{E475C5E7-7144-48C1-BED1-099EB7B5FE77}"/>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2 9" xfId="49263" xr:uid="{F543AAF5-91C6-4EB3-9E2D-12C83E36EA9B}"/>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2 4" xfId="58938" xr:uid="{45BD9002-3292-4BFF-9EB5-AF97ADCF1FD6}"/>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2 7" xfId="52955" xr:uid="{9576DB8B-3C82-468F-8ADB-DB9089A5009E}"/>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3 4" xfId="55968" xr:uid="{C9CDB4A5-32BD-448D-982F-B2068D202174}"/>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3 8" xfId="49985" xr:uid="{DB092C61-5751-44D5-A91A-CC1EDBCCE326}"/>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2 4" xfId="57494" xr:uid="{E3A861A8-F82A-47B2-97A9-07388E50767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4 7" xfId="51511" xr:uid="{3FA8E6BA-1A2E-485F-BE44-7B4E0FC274B3}"/>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5 4" xfId="54524" xr:uid="{03A0BB74-3161-4A88-A823-F8BB1374BBE4}"/>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2 4" xfId="59312" xr:uid="{663E9642-CFDD-44E8-ABBF-6377A0EF6863}"/>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2 7" xfId="53329" xr:uid="{C1349EDA-EE6D-4DE0-9D01-C0BB4EA0C888}"/>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3 4" xfId="56342" xr:uid="{9EFAEE44-6AEE-44C8-9BA6-58EC5BB4A407}"/>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2 8" xfId="50359" xr:uid="{6E6D6A77-0DC2-4EF0-A018-AF9F38C92368}"/>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2 4" xfId="57868" xr:uid="{9A7C5FDF-5340-4153-9A2B-061A6303CBDF}"/>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3 7" xfId="51885" xr:uid="{ABA5A8E1-6038-4A34-9563-B662D28CD6E0}"/>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4 4" xfId="54898" xr:uid="{FF2E11F2-EB3C-490B-8863-1522682D6795}"/>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3 9" xfId="48915" xr:uid="{8375DAF7-2F17-4EEC-8142-9E8B33B07E25}"/>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2 4" xfId="58590" xr:uid="{DBB035D5-8CA9-4294-BCC6-0C249FF728DF}"/>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2 7" xfId="52607" xr:uid="{F5AE6901-B716-4FCF-BDA6-F569A5385DD4}"/>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3 4" xfId="55620" xr:uid="{5F87D80D-7379-4DA7-93ED-DDBB06538AC2}"/>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4 8" xfId="49637" xr:uid="{F72207C4-0BC3-4963-AC2D-256C03D636B4}"/>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2 4" xfId="57146" xr:uid="{D707AF37-8E68-4E52-A0BD-F9405C840FDC}"/>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5 7" xfId="51163" xr:uid="{A1F8AE0B-DA5C-403E-95D6-E7866C118EE0}"/>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6 4" xfId="54176" xr:uid="{61C655B3-A6ED-4D90-97C9-3E0EFC2ECFC1}"/>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10" xfId="48309" xr:uid="{9ACE6B14-5E8A-4FDB-8A34-E91A771427AC}"/>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2 4" xfId="59428" xr:uid="{4B7F23AD-E768-45AB-AD0A-F1E25E47CFED}"/>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2 7" xfId="53445" xr:uid="{30F947EA-D795-4DBC-94CB-B1743D2F5358}"/>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3 4" xfId="56458" xr:uid="{70410D89-298A-4D25-9DE4-0CCEE5B79A66}"/>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2 8" xfId="50475" xr:uid="{A8D187DD-BF3E-4CBD-B514-067A4F3C5AEF}"/>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2 4" xfId="57984" xr:uid="{A7F54485-A55B-4677-A0C1-ED7A3C20895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3 7" xfId="52001" xr:uid="{8B6DAA51-C062-4B4B-8897-5664BFD5F4DA}"/>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4 4" xfId="55014" xr:uid="{B8E2696A-674F-47EE-98F1-364E87664B4B}"/>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2 9" xfId="49031" xr:uid="{DB33AA80-A97D-44C8-968E-D9CC9351A92C}"/>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2 4" xfId="58706" xr:uid="{09C74731-0833-4D98-8F53-35688FA9BD70}"/>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2 7" xfId="52723" xr:uid="{18BDBDD5-A2E1-4B17-8708-7A0FAA4B87FB}"/>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3 4" xfId="55736" xr:uid="{59191FAF-2998-408E-A54E-E9539D695A6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3 8" xfId="49753" xr:uid="{BA4A95AD-4E90-4753-940B-09291765AD80}"/>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2 4" xfId="57262" xr:uid="{53EE8DE5-AF4A-4103-9BEA-CB0025F24B4B}"/>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4 7" xfId="51279" xr:uid="{3D0648A1-3F58-49D8-903E-15CABCC2620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5 4" xfId="54292" xr:uid="{DC6DC87B-3A68-4A5E-834E-CCF525E51814}"/>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2 4" xfId="59080" xr:uid="{C9D255EE-E34E-4094-87DD-1810B2FE6D56}"/>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2 7" xfId="53097" xr:uid="{D1CE9668-AEAD-480F-A799-D5B7C4585B78}"/>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3 4" xfId="56110" xr:uid="{8CAC61A3-6F9D-41ED-9141-FB7060B051AB}"/>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2 8" xfId="50127" xr:uid="{C87D5EC0-A2B4-4E18-92AF-49C332BB1FD0}"/>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2 4" xfId="57636" xr:uid="{25C210F6-DE29-413A-982C-509F9040A53A}"/>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3 7" xfId="51653" xr:uid="{2E9217E4-7E6F-4005-84C7-2AD445464044}"/>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4 4" xfId="54666" xr:uid="{2246EF12-6CBC-4AC3-A879-2DE72C92C4E2}"/>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5 9" xfId="48683" xr:uid="{B2285F8B-1990-43D5-9DC0-E42C0E093B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2 4" xfId="58358" xr:uid="{67631007-6D0E-4BF2-9DCB-7BAEE2659616}"/>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2 7" xfId="52375" xr:uid="{57C4110D-D5DF-41E9-918D-B9CCE9158BB8}"/>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3 4" xfId="55388" xr:uid="{08AEC55B-F5A4-4BC9-9082-A4755146AB10}"/>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6 8" xfId="49405" xr:uid="{4E88D1A1-3065-42CA-B5DA-654439593A35}"/>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2 4" xfId="56914" xr:uid="{16EF889A-28E8-4C11-8351-9B06BC08F7C9}"/>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7 7" xfId="50931" xr:uid="{2BC79308-D95D-487D-9BCA-1F027CEA523E}"/>
    <cellStyle name="60% - Accent6 2 2 8" xfId="12107" xr:uid="{5B2C0EFD-5025-4747-9739-21296BA4459D}"/>
    <cellStyle name="60% - Accent6 2 2 8 2" xfId="30034" xr:uid="{DAE6587C-5183-49B1-9F9F-AA46878BA9F4}"/>
    <cellStyle name="60% - Accent6 2 2 8 3" xfId="41979" xr:uid="{463399E2-AF42-42B4-B8FC-70486D80CB83}"/>
    <cellStyle name="60% - Accent6 2 2 8 4" xfId="53944" xr:uid="{986A6E61-7D5F-4AEE-917A-CC338C0403AC}"/>
    <cellStyle name="60% - Accent6 2 2 9" xfId="18066" xr:uid="{D8528A0D-5692-4D63-9F54-0328BB807DBC}"/>
    <cellStyle name="60% - Accent6 2 3" xfId="202" xr:uid="{00000000-0005-0000-0000-000054000000}"/>
    <cellStyle name="60% - Accent6 2 3 10" xfId="36054" xr:uid="{E14829ED-1E12-4894-AD7E-52A53162760D}"/>
    <cellStyle name="60% - Accent6 2 3 11" xfId="48019" xr:uid="{B65134E9-8FC0-4A0C-8D76-28269A300D3C}"/>
    <cellStyle name="60% - Accent6 2 3 2" xfId="550" xr:uid="{00000000-0005-0000-0000-000054000000}"/>
    <cellStyle name="60% - Accent6 2 3 2 10" xfId="48367" xr:uid="{47A28A3D-0FFE-4101-B9EC-64317434F083}"/>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2 4" xfId="59486" xr:uid="{4D294D1B-CF7C-4AB4-ACCF-B2F8B0D531F8}"/>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2 7" xfId="53503" xr:uid="{FE56EB0E-6095-4ACF-A125-44A4A09F2F0B}"/>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3 4" xfId="56516" xr:uid="{7A0FE6D3-7BC3-44D1-BB48-37517BA8121C}"/>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2 8" xfId="50533" xr:uid="{1FED3ED6-B248-44D5-91C9-7B554160B23D}"/>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2 4" xfId="58042" xr:uid="{BB1517F5-5C2F-4767-8EDF-CDC4E4743942}"/>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3 7" xfId="52059" xr:uid="{C3EFC331-4975-4F30-97B0-2F9CDCE4CE1C}"/>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4 4" xfId="55072" xr:uid="{3FCC5BF0-2E2D-47F6-AD28-7818E4F15462}"/>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2 9" xfId="49089" xr:uid="{974C3C24-D478-4EB6-BF44-94019FEA1E2C}"/>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2 4" xfId="58764" xr:uid="{9273D205-2394-4AF5-AB73-E8261CC29217}"/>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2 7" xfId="52781" xr:uid="{735F7A46-DDDC-48DC-97B8-E3F41FA56947}"/>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3 4" xfId="55794" xr:uid="{CA88026D-B175-4E09-A8D4-B8C5654FF8A6}"/>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3 8" xfId="49811" xr:uid="{6954D72E-E116-4BF9-BD22-B42E46842B6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2 4" xfId="57320" xr:uid="{6989932E-1EAC-49F2-9126-DB2D05ACE8AE}"/>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4 7" xfId="51337" xr:uid="{35258433-2BE9-4D7E-93AF-06B015220B63}"/>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5 4" xfId="54350" xr:uid="{1814D178-4E81-4ACE-9E97-F655EAB65E09}"/>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2 4" xfId="59138" xr:uid="{29844CD2-9AAD-4F7C-A856-61A49CBF248E}"/>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2 7" xfId="53155" xr:uid="{B569B91A-64C5-4B8F-BFC5-0E014148E11D}"/>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3 4" xfId="56168" xr:uid="{F92626A6-0C90-4C4F-8214-1A57051317BC}"/>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2 8" xfId="50185" xr:uid="{34D892E5-7D99-41A3-B32F-0C2B65064F64}"/>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2 4" xfId="57694" xr:uid="{3A9FBB0E-78CC-419D-9A6D-D980D0B5E69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3 7" xfId="51711" xr:uid="{E65FB743-FEB1-4AF4-A706-14E1DE835365}"/>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4 4" xfId="54724" xr:uid="{91751F84-8A30-4916-AE05-45BD58F7AC0E}"/>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3 9" xfId="48741" xr:uid="{74A6E194-A772-4547-8E72-ED0B8CA9D60F}"/>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2 4" xfId="58416" xr:uid="{C71ED091-E55A-4429-859A-5419F3DFC788}"/>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2 7" xfId="52433" xr:uid="{FCF81F0C-ED63-4CAF-A7C5-141B42432413}"/>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3 4" xfId="55446" xr:uid="{EBC4A56B-0924-41F3-B2A2-23306D29082A}"/>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4 8" xfId="49463" xr:uid="{DE4DD9DD-AC36-4A58-AC0C-D19C0D1D4310}"/>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2 4" xfId="56972" xr:uid="{B0863E50-9A41-4DC2-ABED-0E4C38B41FD6}"/>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5 7" xfId="50989" xr:uid="{D901FB9A-3D3F-4571-AF7F-10A0CB406985}"/>
    <cellStyle name="60% - Accent6 2 3 6" xfId="12165" xr:uid="{C3945955-2FC8-4AE3-9581-39182D9C9169}"/>
    <cellStyle name="60% - Accent6 2 3 6 2" xfId="30092" xr:uid="{18DABC8E-0D8E-4D8F-8E38-5C61471D2301}"/>
    <cellStyle name="60% - Accent6 2 3 6 3" xfId="42037" xr:uid="{1E1EA1BB-5040-4C38-B5D3-6D35B2459426}"/>
    <cellStyle name="60% - Accent6 2 3 6 4" xfId="54002" xr:uid="{BC85B066-F66E-45D1-9E48-DD029F066399}"/>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11" xfId="48135" xr:uid="{A1775798-E07F-45CF-B379-9A6641D964F9}"/>
    <cellStyle name="60% - Accent6 2 4 2" xfId="666" xr:uid="{00000000-0005-0000-0000-000054000000}"/>
    <cellStyle name="60% - Accent6 2 4 2 10" xfId="48483" xr:uid="{D93CD05D-A610-46EF-BDEE-33AB54AA0C69}"/>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2 4" xfId="59602" xr:uid="{E2519B68-2BC9-4845-BC29-01C33081DBE9}"/>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2 7" xfId="53619" xr:uid="{24517BFD-C70A-4291-9033-C7F12158B26C}"/>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3 4" xfId="56632" xr:uid="{5859659C-2C6F-40E3-8A05-E43604C1A804}"/>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2 8" xfId="50649" xr:uid="{06BD9429-D33E-4A53-A4CD-6EC54458052F}"/>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2 4" xfId="58158" xr:uid="{CC04D87E-ED82-4C74-AACF-6EA1796ADE20}"/>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3 7" xfId="52175" xr:uid="{3D4CB11A-F799-4255-8856-53DC1307888F}"/>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4 4" xfId="55188" xr:uid="{8169188C-F1C4-4733-9E45-CBE25C52D7C1}"/>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2 9" xfId="49205" xr:uid="{736D5AA7-68BF-4AD4-9839-F8C85D6B0A61}"/>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2 4" xfId="58880" xr:uid="{B754F1DD-233B-4382-9EA3-A3ABFF773FE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2 7" xfId="52897" xr:uid="{E118D412-512B-4DE7-A695-D5483E1D87A9}"/>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3 4" xfId="55910" xr:uid="{A7029A89-9A08-4C5A-9419-8CFBDA97A812}"/>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3 8" xfId="49927" xr:uid="{2B0AB3CA-3843-4727-9419-16E4859454EA}"/>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2 4" xfId="57436" xr:uid="{179CA753-D1BA-4264-9FC1-D4EF187E65FD}"/>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4 7" xfId="51453" xr:uid="{26B87554-D80C-46B9-A169-63C4C99E82B0}"/>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5 4" xfId="54466" xr:uid="{B580DA06-0ABD-40BA-B300-B5DC2683E33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2 4" xfId="59254" xr:uid="{FAD05433-37D8-41FF-9889-38597ED918D6}"/>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2 7" xfId="53271" xr:uid="{60246453-782A-4564-AB09-1C5AB1496621}"/>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3 4" xfId="56284" xr:uid="{85C8B4D1-531B-4489-8944-BCBBE7674460}"/>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2 8" xfId="50301" xr:uid="{73B92072-160C-447A-AD3C-7E38DC9ACF03}"/>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2 4" xfId="57810" xr:uid="{789810AC-67E7-4484-9C56-5F33852895FD}"/>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3 7" xfId="51827" xr:uid="{570690EC-3CED-4453-8EE5-30284E97193C}"/>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4 4" xfId="54840" xr:uid="{21172DAF-4B11-41D1-BFFB-7CE99BB7095C}"/>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3 9" xfId="48857" xr:uid="{5D0899AD-1337-498F-BB06-A3866D4339F7}"/>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2 4" xfId="58532" xr:uid="{5C1DDCBD-F6DA-4ACD-AACC-209D872374D6}"/>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2 7" xfId="52549" xr:uid="{FBBBF83E-C78B-4C79-B03F-F1A382A5474A}"/>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3 4" xfId="55562" xr:uid="{BA13DAE0-6CC3-4220-ACB2-6326DC190207}"/>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4 8" xfId="49579" xr:uid="{0167D3AC-140C-418D-A3D1-ED154597A4C3}"/>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2 4" xfId="57088" xr:uid="{AD5366EF-EC92-44D6-84B6-7FC1D4B8A348}"/>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5 7" xfId="51105" xr:uid="{2EED0636-19ED-4487-A946-1C22E02E141F}"/>
    <cellStyle name="60% - Accent6 2 4 6" xfId="12281" xr:uid="{2CF17A0A-CCCB-4778-822A-2AD15B666DCD}"/>
    <cellStyle name="60% - Accent6 2 4 6 2" xfId="30208" xr:uid="{E43AEF78-A32D-4383-8C9D-1F7247FA936D}"/>
    <cellStyle name="60% - Accent6 2 4 6 3" xfId="42153" xr:uid="{ADD78FA9-8025-4636-9389-D90DCDA7A717}"/>
    <cellStyle name="60% - Accent6 2 4 6 4" xfId="54118" xr:uid="{C720EF4F-41FD-4D44-8B1A-1B85F35E429F}"/>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10" xfId="48251" xr:uid="{0BA0C426-0845-4623-B008-775D065A79D8}"/>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2 4" xfId="59370" xr:uid="{3B484160-9821-4286-893F-865495C7D828}"/>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2 7" xfId="53387" xr:uid="{E29F838A-D8BF-42D7-B509-632249D143BF}"/>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3 4" xfId="56400" xr:uid="{1185D7C5-24F0-4F95-A839-06EEC768A087}"/>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2 8" xfId="50417" xr:uid="{7B3F266A-6D52-434B-A3B7-1264E840C00D}"/>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2 4" xfId="57926" xr:uid="{693D9C65-D9CB-490B-806D-8DC339E56456}"/>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3 7" xfId="51943" xr:uid="{1CC51CA7-32CA-4CC5-A89D-A2E16671A155}"/>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4 4" xfId="54956" xr:uid="{B78607A4-6604-432D-AE7D-2375256B255E}"/>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2 9" xfId="48973" xr:uid="{6D13E195-414F-4C40-972F-CD917E9ACFB5}"/>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2 4" xfId="58648" xr:uid="{6FE70E6C-7CC4-4490-87A2-8A458078A169}"/>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2 7" xfId="52665" xr:uid="{1B958187-5A1B-4854-8E02-34786FB10E21}"/>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3 4" xfId="55678" xr:uid="{D53C5C57-528A-4AAD-8EA4-C6DB925E3357}"/>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3 8" xfId="49695" xr:uid="{E06D30E1-0F00-4B24-A816-EAC94F3A08D0}"/>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2 4" xfId="57204" xr:uid="{61E9A310-80F6-4C58-B24B-F623D4BA4C23}"/>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4 7" xfId="51221" xr:uid="{4DA6B5C6-D9EE-4C15-AAD3-F89F410DB202}"/>
    <cellStyle name="60% - Accent6 2 5 5" xfId="12397" xr:uid="{B7DA3314-2D66-44EF-A7EA-50E95D2ABA02}"/>
    <cellStyle name="60% - Accent6 2 5 5 2" xfId="30324" xr:uid="{5628B74C-DEE7-4CEA-BAF4-26517F4B021D}"/>
    <cellStyle name="60% - Accent6 2 5 5 3" xfId="42269" xr:uid="{AF9BA63A-2DFE-41A0-89D7-9331FF71AE36}"/>
    <cellStyle name="60% - Accent6 2 5 5 4" xfId="54234" xr:uid="{2F4DA996-D93D-49B3-8FED-7A5F30BC3101}"/>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2 4" xfId="59022" xr:uid="{DF5A17DB-3368-4A8E-AE3F-D835CD7453BD}"/>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2 7" xfId="53039" xr:uid="{CEBB12B5-EAC5-482A-966D-36CDA598FD17}"/>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3 4" xfId="56052" xr:uid="{28277E54-D910-4675-B7D1-8E71488306B0}"/>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2 8" xfId="50069" xr:uid="{0357DC2D-3C4C-4576-85BE-E18FDC37079C}"/>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2 4" xfId="57578" xr:uid="{F36D7F88-996A-45C8-8418-73C867D103FC}"/>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3 7" xfId="51595" xr:uid="{294A6690-7C5E-4902-BB70-7404A5B74F4A}"/>
    <cellStyle name="60% - Accent6 2 6 4" xfId="12771" xr:uid="{78549C39-1B08-4154-97E2-AE515435DB59}"/>
    <cellStyle name="60% - Accent6 2 6 4 2" xfId="30698" xr:uid="{CB33DF1D-8172-4CA5-9205-392E551A3D06}"/>
    <cellStyle name="60% - Accent6 2 6 4 3" xfId="42643" xr:uid="{0392C8FF-3B33-445F-8012-E4B3ED3E59E8}"/>
    <cellStyle name="60% - Accent6 2 6 4 4" xfId="54608" xr:uid="{E5EE44EB-15F5-4696-901E-AC6C37DC917A}"/>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6 9" xfId="48625" xr:uid="{B9C6A3D0-A52A-49CD-95F6-CF50B9AB70DB}"/>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2 4" xfId="58300" xr:uid="{93478F74-6673-4376-A4FA-AD289E4FD655}"/>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2 7" xfId="52317" xr:uid="{95973D92-584C-42E7-AE09-478C568D9B72}"/>
    <cellStyle name="60% - Accent6 2 7 3" xfId="13493" xr:uid="{B75518AE-506B-48A3-8687-E4B1957D6D9D}"/>
    <cellStyle name="60% - Accent6 2 7 3 2" xfId="31420" xr:uid="{43D877AD-816C-41F7-9256-D1A1F3974F32}"/>
    <cellStyle name="60% - Accent6 2 7 3 3" xfId="43365" xr:uid="{78EA78DA-5190-42E0-8BEB-5E6E6521A0CC}"/>
    <cellStyle name="60% - Accent6 2 7 3 4" xfId="55330" xr:uid="{1B869E25-6912-43B3-B79F-AFA33B3A202A}"/>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7 8" xfId="49347" xr:uid="{C6E79E85-F288-4DF6-BD14-DD2EFFC85167}"/>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2 4" xfId="56856" xr:uid="{234B0346-A866-4E13-902B-3D56B82C36A7}"/>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8 7" xfId="50873" xr:uid="{C517FB77-30C2-49A5-944A-8E950FF57768}"/>
    <cellStyle name="60% - Accent6 2 9" xfId="12049" xr:uid="{5045AF61-23DF-4587-BFF5-22C9610E6035}"/>
    <cellStyle name="60% - Accent6 2 9 2" xfId="29976" xr:uid="{7CC577F7-B143-48F8-A9A0-7DDDFFB228D8}"/>
    <cellStyle name="60% - Accent6 2 9 3" xfId="41921" xr:uid="{68FE8A92-96F1-4BAE-8C9D-A4E8A125CF53}"/>
    <cellStyle name="60% - Accent6 2 9 4" xfId="53886" xr:uid="{CEBD6460-6DC7-4611-99CB-5E171F13FD0E}"/>
    <cellStyle name="60% - Accent6 20" xfId="23953" xr:uid="{25E846B2-5EEC-40B9-99D0-3F6D28BF4C5B}"/>
    <cellStyle name="60% - Accent6 21" xfId="35901" xr:uid="{2A4CDC3B-1EC3-48E2-88FB-7F311D8B2E00}"/>
    <cellStyle name="60% - Accent6 22" xfId="47845" xr:uid="{3EC47026-7FCF-443A-9A74-85A5BF333766}"/>
    <cellStyle name="60% - Accent6 23" xfId="47866" xr:uid="{E9930DD7-E810-44BF-A114-E156F2209E6D}"/>
    <cellStyle name="60% - Accent6 24" xfId="59811" xr:uid="{BA5B91D3-0420-4D7A-80A3-5FE945A87A7F}"/>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13" xfId="47930" xr:uid="{35DF390E-2B00-49BA-9155-9C273F7CC847}"/>
    <cellStyle name="60% - Accent6 3 2" xfId="229" xr:uid="{00000000-0005-0000-0000-000080000000}"/>
    <cellStyle name="60% - Accent6 3 2 10" xfId="36081" xr:uid="{C0AEC65A-4197-4B14-AA7A-DD91CB542B54}"/>
    <cellStyle name="60% - Accent6 3 2 11" xfId="48046" xr:uid="{BA9D8129-01B9-4FA2-AF98-59041B550168}"/>
    <cellStyle name="60% - Accent6 3 2 2" xfId="577" xr:uid="{00000000-0005-0000-0000-000080000000}"/>
    <cellStyle name="60% - Accent6 3 2 2 10" xfId="48394" xr:uid="{4D5912FB-C4D9-48BD-AA1E-DB7E362B9D6B}"/>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2 4" xfId="59513" xr:uid="{23284665-9C89-43BC-940E-80BB369E09F3}"/>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2 7" xfId="53530" xr:uid="{4482A0C5-D049-4D95-AD50-A813C5CD225A}"/>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3 4" xfId="56543" xr:uid="{19CCC10F-CDC5-4A65-9A06-D78974C572DD}"/>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2 8" xfId="50560" xr:uid="{B65F6864-6568-4563-BFEF-8D814C9992D0}"/>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2 4" xfId="58069" xr:uid="{0157C1AC-5ABA-4744-AAB8-F1D453904F75}"/>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3 7" xfId="52086" xr:uid="{3AA2A7A4-F92B-400C-8C68-21AF4A83A15D}"/>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4 4" xfId="55099" xr:uid="{6B204511-7B89-47C5-B92E-E2DFE9D74D37}"/>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2 9" xfId="49116" xr:uid="{DF879059-FF87-42FB-A979-CC2B6A65791E}"/>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2 4" xfId="58791" xr:uid="{7F04076F-D4A1-40EE-9BDA-E5272D95D113}"/>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2 7" xfId="52808" xr:uid="{FBE93ACB-33D4-4BCD-90EE-08F42660907F}"/>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3 4" xfId="55821" xr:uid="{5F014AB1-21C5-408F-8B49-120014EE76F9}"/>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3 8" xfId="49838" xr:uid="{1CDBD443-19A4-4D71-8913-7A58B404C7EA}"/>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2 4" xfId="57347" xr:uid="{C50D27F2-2D5D-4471-BEC5-A2CAB3D88CB9}"/>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4 7" xfId="51364" xr:uid="{8DDE7DB4-8401-4745-BC8F-E4F3B834F9E9}"/>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5 4" xfId="54377" xr:uid="{83FFF176-4814-47A6-B8D0-C7AC87F28431}"/>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2 4" xfId="59165" xr:uid="{4AE074CD-6122-4D97-994D-EAD2A87647C7}"/>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2 7" xfId="53182" xr:uid="{C20C8C76-58BD-4985-85E0-BA4DAC4DD556}"/>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3 4" xfId="56195" xr:uid="{C06331F0-9C83-437B-BB4B-25BB9CF5A8A4}"/>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2 8" xfId="50212" xr:uid="{CE40093C-194F-42EF-9D1B-9D39B93580EE}"/>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2 4" xfId="57721" xr:uid="{2ADDB405-2791-41A2-9589-2B87A8EF88AF}"/>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3 7" xfId="51738" xr:uid="{2241D9E3-2C82-45BB-9691-2E229A422B88}"/>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4 4" xfId="54751" xr:uid="{5B699C3E-C175-4511-BBB5-40AEC0471F7D}"/>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3 9" xfId="48768" xr:uid="{E4824071-2F76-483D-8F3B-CDBC11A1E374}"/>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2 4" xfId="58443" xr:uid="{4A710D1B-025B-40F7-8914-0D81941EECD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2 7" xfId="52460" xr:uid="{D7DDFA3F-964D-4CE9-B561-FF5D14CD154B}"/>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3 4" xfId="55473" xr:uid="{65CE2FAD-5DC8-4511-A1CC-1B23969A7235}"/>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4 8" xfId="49490" xr:uid="{7AE97AAD-54F7-4147-9749-D5084992A57B}"/>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2 4" xfId="56999" xr:uid="{22EBDFE3-3CFE-4D2D-941C-4BEFAF0BE650}"/>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5 7" xfId="51016" xr:uid="{8514B0EC-51A1-4EB1-8A6B-A54149FAC091}"/>
    <cellStyle name="60% - Accent6 3 2 6" xfId="12192" xr:uid="{2991AC3B-3B39-4E00-892A-4DD7AA6AB8D2}"/>
    <cellStyle name="60% - Accent6 3 2 6 2" xfId="30119" xr:uid="{756024A3-C997-4CAF-BA11-64D368EFEAB3}"/>
    <cellStyle name="60% - Accent6 3 2 6 3" xfId="42064" xr:uid="{7BD26779-DF54-4EA5-B7E9-3D0F24EA513A}"/>
    <cellStyle name="60% - Accent6 3 2 6 4" xfId="54029" xr:uid="{FF3427BE-48F0-4C95-ABE6-5CE2780B49F0}"/>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11" xfId="48162" xr:uid="{6430E189-D2E9-4531-9FFE-59A7C1A44D15}"/>
    <cellStyle name="60% - Accent6 3 3 2" xfId="693" xr:uid="{00000000-0005-0000-0000-000080000000}"/>
    <cellStyle name="60% - Accent6 3 3 2 10" xfId="48510" xr:uid="{B338341E-E8E7-4746-86B2-336E488422D4}"/>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2 4" xfId="59629" xr:uid="{DE1AE886-CE5D-4612-AD0F-FB99F0F71F1E}"/>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2 7" xfId="53646" xr:uid="{B76D7DEE-8E43-4F40-B7B1-15008EB42ADF}"/>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3 4" xfId="56659" xr:uid="{58EF7E12-F32D-4AA2-8D46-07D4C2148510}"/>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2 8" xfId="50676" xr:uid="{14A2E8FC-A3CB-4644-AEAF-AB4E657B1DFF}"/>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2 4" xfId="58185" xr:uid="{B2D0BECE-C937-4CB6-9D84-C57350719FB6}"/>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3 7" xfId="52202" xr:uid="{34671651-95E7-4A1C-8093-7C37D90A37AC}"/>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4 4" xfId="55215" xr:uid="{1F70FF9E-50AF-4A7D-B4A2-D921A54CFDEE}"/>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2 9" xfId="49232" xr:uid="{FCC9A623-03EA-473C-9C1F-1679C890A660}"/>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2 4" xfId="58907" xr:uid="{41AF98EA-AC1D-413C-B825-2F53138B6852}"/>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2 7" xfId="52924" xr:uid="{EDF0F613-3E85-402E-9A3E-1ACF70424612}"/>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3 4" xfId="55937" xr:uid="{689EC9FE-2B88-4150-AB18-C22264057E0F}"/>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3 8" xfId="49954" xr:uid="{CDD66BC7-FCC6-41AC-9FB8-00A4E8B66E42}"/>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2 4" xfId="57463" xr:uid="{86D4BC17-D31E-48AC-ADF9-0510DB59CEA8}"/>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4 7" xfId="51480" xr:uid="{0E225F5F-493A-4BD8-8C2E-220B945E9D3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5 4" xfId="54493" xr:uid="{BEACEBE5-E5CE-4E8A-9D46-1CD87840014C}"/>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2 4" xfId="59281" xr:uid="{D47EE188-2967-45A3-BEAF-255D662860D4}"/>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2 7" xfId="53298" xr:uid="{7B14BE7B-42C1-4C6B-8DDE-555FB146BD38}"/>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3 4" xfId="56311" xr:uid="{5BDB4410-1FE6-46A7-A3E9-6BF8E7EF6554}"/>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2 8" xfId="50328" xr:uid="{5E18954A-FBEA-4CC0-BD01-CDD4DDA0CCA6}"/>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2 4" xfId="57837" xr:uid="{2D2CBF8D-ED8B-4CC8-92FA-CA96A0A27205}"/>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3 7" xfId="51854" xr:uid="{D21757C8-698D-459D-9F70-F429A4C385B6}"/>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4 4" xfId="54867" xr:uid="{4A6A5D4C-074E-47FC-8E53-DD11666AF317}"/>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3 9" xfId="48884" xr:uid="{C2166FDA-8D62-4A56-B9A0-2BBC42F5DDA8}"/>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2 4" xfId="58559" xr:uid="{06E6C9C4-CD84-4FB1-930A-0C0F87D96D3A}"/>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2 7" xfId="52576" xr:uid="{87D9ED38-7431-4E9E-BBB6-3FC9D1206A19}"/>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3 4" xfId="55589" xr:uid="{79CAB50F-976C-4733-9A6F-03AA9A52CB1E}"/>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4 8" xfId="49606" xr:uid="{25ECE5CF-0AAC-4C8E-B6AD-E47D2457CE83}"/>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2 4" xfId="57115" xr:uid="{F85EB521-6B42-408B-83EC-2C36957AA868}"/>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5 7" xfId="51132" xr:uid="{56A96F5E-CE45-4A20-9E12-E0A517FC3C4D}"/>
    <cellStyle name="60% - Accent6 3 3 6" xfId="12308" xr:uid="{2E124855-BD8B-422B-91E0-16D2C3DD296E}"/>
    <cellStyle name="60% - Accent6 3 3 6 2" xfId="30235" xr:uid="{EB3F86F9-0BAC-4968-AACC-D82ADE7694A5}"/>
    <cellStyle name="60% - Accent6 3 3 6 3" xfId="42180" xr:uid="{B746BE81-BF4E-420B-9565-E188562108E3}"/>
    <cellStyle name="60% - Accent6 3 3 6 4" xfId="54145" xr:uid="{2DA8D2E5-D4D4-45BE-ADBF-394367185B46}"/>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10" xfId="48278" xr:uid="{B6DFBEBF-AC75-4F94-A035-257049FA11EB}"/>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2 4" xfId="59397" xr:uid="{7A9E1C7C-0B18-43A5-AD9F-252C19ED7C9D}"/>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2 7" xfId="53414" xr:uid="{1D2B8EE5-F998-4AA3-B04C-2B6D5B9EA11A}"/>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3 4" xfId="56427" xr:uid="{47AAEE3F-90BA-4DD0-83F1-03376640BB78}"/>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2 8" xfId="50444" xr:uid="{CE0816C0-8CD5-4094-BD12-5DA8E6EC80DE}"/>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2 4" xfId="57953" xr:uid="{C9E8C91E-DD5F-437B-B0E6-0987EA1A20CD}"/>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3 7" xfId="51970" xr:uid="{A351B340-7F05-4664-ABB2-243FA20B3C5A}"/>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4 4" xfId="54983" xr:uid="{CB15AB60-1C76-4C00-BEC3-E793B9D656EA}"/>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2 9" xfId="49000" xr:uid="{4E43CE25-8DDE-4A95-880F-F5CB833910F6}"/>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2 4" xfId="58675" xr:uid="{9982ABFC-B360-4E6E-9882-F9FA4FF0B03A}"/>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2 7" xfId="52692" xr:uid="{1C509A18-7727-4BE7-B4F8-071B176A4F13}"/>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3 4" xfId="55705" xr:uid="{2273704C-EFCB-4B57-9471-0CF2C3803985}"/>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3 8" xfId="49722" xr:uid="{F8BAF4D8-8B7C-4A07-8F53-2AF6A92E5F9A}"/>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2 4" xfId="57231" xr:uid="{7CFE62C5-AE7E-4EDD-BAE2-4C1399915B18}"/>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4 7" xfId="51248" xr:uid="{B8AA0A67-8F20-491B-B97B-9D0377ADE20F}"/>
    <cellStyle name="60% - Accent6 3 4 5" xfId="12424" xr:uid="{E479A43A-945D-4EB2-91DD-F8DF698E8FAF}"/>
    <cellStyle name="60% - Accent6 3 4 5 2" xfId="30351" xr:uid="{F985E1D7-0358-4E0F-B468-EB83CE7C14BC}"/>
    <cellStyle name="60% - Accent6 3 4 5 3" xfId="42296" xr:uid="{62D418D8-F475-4FE6-8988-3C462AB45F89}"/>
    <cellStyle name="60% - Accent6 3 4 5 4" xfId="54261" xr:uid="{2994C950-C87D-4D43-95F1-6F125E9BF7DD}"/>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2 4" xfId="59049" xr:uid="{E4EE01A9-6EBE-45FF-80E6-0E274DFDE8B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2 7" xfId="53066" xr:uid="{A6F29D43-14BA-43F3-A389-0127FEE8741D}"/>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3 4" xfId="56079" xr:uid="{11D2FF19-9A0B-4863-B311-6F752EB4D680}"/>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2 8" xfId="50096" xr:uid="{EC5C3552-7CE6-470E-850B-B4C022A7D0A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2 4" xfId="57605" xr:uid="{327D1B86-9811-42BB-8A4C-589D891E881D}"/>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3 7" xfId="51622" xr:uid="{9E7E4D54-7FF7-446C-8629-65BFC95DD7D6}"/>
    <cellStyle name="60% - Accent6 3 5 4" xfId="12798" xr:uid="{E5A69F6E-46B5-484D-95F3-27D952172A9A}"/>
    <cellStyle name="60% - Accent6 3 5 4 2" xfId="30725" xr:uid="{769D7569-BE65-4A3D-A6E3-C1E7867F60FB}"/>
    <cellStyle name="60% - Accent6 3 5 4 3" xfId="42670" xr:uid="{FACC858B-6F15-463E-96CA-61825E6190F4}"/>
    <cellStyle name="60% - Accent6 3 5 4 4" xfId="54635" xr:uid="{320D88EB-050B-40D8-A49E-B873F0D2BFE1}"/>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5 9" xfId="48652" xr:uid="{1260AA04-F277-4530-A8ED-27A26771CBD3}"/>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2 4" xfId="58327" xr:uid="{3A425583-7368-430B-ADD2-6196C82EEEAE}"/>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2 7" xfId="52344" xr:uid="{91A62DBA-22F6-4161-9178-DB741DCFB65B}"/>
    <cellStyle name="60% - Accent6 3 6 3" xfId="13520" xr:uid="{A6FADFD9-42D7-4CD4-84E1-52108468743E}"/>
    <cellStyle name="60% - Accent6 3 6 3 2" xfId="31447" xr:uid="{25FBBE0B-178E-42B2-8D91-04B66D468A8A}"/>
    <cellStyle name="60% - Accent6 3 6 3 3" xfId="43392" xr:uid="{F6B2D2A7-AB90-4DDF-85F9-2A324D6B673B}"/>
    <cellStyle name="60% - Accent6 3 6 3 4" xfId="55357" xr:uid="{673194C5-1F8D-4810-B537-DDF996853255}"/>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6 8" xfId="49374" xr:uid="{17A94A9D-0860-4B8D-8BFA-F6F43176E4F0}"/>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2 4" xfId="56883" xr:uid="{F0B0743D-F49C-4F4B-8949-5F1AC3C61B92}"/>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7 7" xfId="50900" xr:uid="{FAE5D020-729B-468F-85DE-E2CED5D588A2}"/>
    <cellStyle name="60% - Accent6 3 8" xfId="12076" xr:uid="{A67956CB-5B8F-4AB9-8DC2-577D82FFF86D}"/>
    <cellStyle name="60% - Accent6 3 8 2" xfId="30003" xr:uid="{B6CE1CAB-BD25-4573-878F-1B5A31E9D8FE}"/>
    <cellStyle name="60% - Accent6 3 8 3" xfId="41948" xr:uid="{1334162B-B047-4903-BEA5-6CAB9D61B6E6}"/>
    <cellStyle name="60% - Accent6 3 8 4" xfId="53913" xr:uid="{4982EEA9-7FEF-4580-A9CF-46192CB1481C}"/>
    <cellStyle name="60% - Accent6 3 9" xfId="18035" xr:uid="{72E6FB8F-9B26-4A71-9A94-5A1F73A153A8}"/>
    <cellStyle name="60% - Accent6 4" xfId="171" xr:uid="{00000000-0005-0000-0000-0000DC000000}"/>
    <cellStyle name="60% - Accent6 4 10" xfId="36023" xr:uid="{5CD89004-ED22-470F-B288-D7EA8B9A1630}"/>
    <cellStyle name="60% - Accent6 4 11" xfId="47988" xr:uid="{B820F9BF-3C52-43FA-B689-113B5BC921EB}"/>
    <cellStyle name="60% - Accent6 4 2" xfId="519" xr:uid="{00000000-0005-0000-0000-0000DC000000}"/>
    <cellStyle name="60% - Accent6 4 2 10" xfId="48336" xr:uid="{11390E44-7ECF-4D08-8FD7-6E99DA5BDB8F}"/>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2 4" xfId="59455" xr:uid="{20D612E5-C5FE-43BE-831D-A0C9AA68DBE7}"/>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2 7" xfId="53472" xr:uid="{D74472CF-4B68-45B1-AEF8-29E9BA326E3E}"/>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3 4" xfId="56485" xr:uid="{EDEB6F26-01E6-4638-95DC-E364184E616A}"/>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2 8" xfId="50502" xr:uid="{FADD837C-DF10-4119-89C6-5180C81046D8}"/>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2 4" xfId="58011" xr:uid="{EED11DDF-593A-4987-9D1B-ECAE8263AD53}"/>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3 7" xfId="52028" xr:uid="{D36673CB-19F6-46BB-867E-9896947DB2C3}"/>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4 4" xfId="55041" xr:uid="{F8ACCF23-C379-425C-ADCB-E15163D525FB}"/>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2 9" xfId="49058" xr:uid="{843C9F0D-0DB5-476B-ABA2-6BBAC9B09C09}"/>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2 4" xfId="58733" xr:uid="{2E2674EF-E2CE-473C-9B17-73A990AF665B}"/>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2 7" xfId="52750" xr:uid="{C1A43FD5-59D6-409E-BE19-7E950F85542A}"/>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3 4" xfId="55763" xr:uid="{42AB9647-BE06-49AD-9A2C-4B6D27FD8B08}"/>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3 8" xfId="49780" xr:uid="{C1ED505D-8FA3-4AFA-B10C-6042AF2758F3}"/>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2 4" xfId="57289" xr:uid="{A72BC2F7-8219-4726-96C4-FCC4EA725756}"/>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4 7" xfId="51306" xr:uid="{9A186A6F-E5D3-418B-9936-48AC2D5D8318}"/>
    <cellStyle name="60% - Accent6 4 2 5" xfId="12482" xr:uid="{466151DB-BEB2-4D39-804E-4BDEC51C0A2A}"/>
    <cellStyle name="60% - Accent6 4 2 5 2" xfId="30409" xr:uid="{DBE0C8A2-A497-4AFA-90ED-E87F0CDDFE29}"/>
    <cellStyle name="60% - Accent6 4 2 5 3" xfId="42354" xr:uid="{32D97BCD-019A-4CFB-8AE0-8022ADB916A1}"/>
    <cellStyle name="60% - Accent6 4 2 5 4" xfId="54319" xr:uid="{5E1B88B1-FFB8-4EF9-A08F-C15414AA552F}"/>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2 4" xfId="59107" xr:uid="{CBD7E46F-251F-4C38-B17E-C0D2AF87D753}"/>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2 7" xfId="53124" xr:uid="{AC28021E-D8C4-4E27-B3A2-8126435D2EDB}"/>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3 4" xfId="56137" xr:uid="{CCB301F4-4A80-4295-8572-4AC9AECFED13}"/>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2 8" xfId="50154" xr:uid="{F3F3404E-6718-4B54-9385-5721DDF1B4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2 4" xfId="57663" xr:uid="{52CC9894-15AB-4CB9-9E24-D687FE79C720}"/>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3 7" xfId="51680" xr:uid="{9BF7F3D9-510A-4A6F-80CE-1E941980A700}"/>
    <cellStyle name="60% - Accent6 4 3 4" xfId="12856" xr:uid="{D8F66084-8485-4F03-8DC4-8CCB7508A499}"/>
    <cellStyle name="60% - Accent6 4 3 4 2" xfId="30783" xr:uid="{01A4DFC8-6BCE-487A-8179-E11F6AD2BEDD}"/>
    <cellStyle name="60% - Accent6 4 3 4 3" xfId="42728" xr:uid="{D73806B5-CD6F-4BBC-B038-A2230AB99793}"/>
    <cellStyle name="60% - Accent6 4 3 4 4" xfId="54693" xr:uid="{93DEA07A-4A36-41EE-960E-D64F2C77A5C1}"/>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3 9" xfId="48710" xr:uid="{0571E81F-AB7F-4A14-BC13-281AB0F45F9D}"/>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2 4" xfId="58385" xr:uid="{F7A48EF1-3021-4287-B812-2B3B2BD3694B}"/>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2 7" xfId="52402" xr:uid="{9B63A82D-8E57-4BCC-A613-4A95C97D6320}"/>
    <cellStyle name="60% - Accent6 4 4 3" xfId="13578" xr:uid="{DF113736-CEFD-4E8B-A9EF-498546CFCD97}"/>
    <cellStyle name="60% - Accent6 4 4 3 2" xfId="31505" xr:uid="{DDC0ABF7-033D-477A-A9C8-DD38FFE29978}"/>
    <cellStyle name="60% - Accent6 4 4 3 3" xfId="43450" xr:uid="{C38AC8BA-BE6E-4607-ABCA-7ED02B36E648}"/>
    <cellStyle name="60% - Accent6 4 4 3 4" xfId="55415" xr:uid="{29FD3E0D-DA03-439A-9FE9-EF02CCE56A0C}"/>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4 8" xfId="49432" xr:uid="{7F8E056E-3CAE-4B58-A082-D6F331214EDA}"/>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2 4" xfId="56941" xr:uid="{5818E9D2-5E92-4BD6-AD9C-EC4BF03CD108}"/>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5 7" xfId="50958" xr:uid="{12FC30F6-D9E1-4823-A29A-D5014A1A407E}"/>
    <cellStyle name="60% - Accent6 4 6" xfId="12134" xr:uid="{4123F577-9B7C-40A7-9526-E3786DBD8640}"/>
    <cellStyle name="60% - Accent6 4 6 2" xfId="30061" xr:uid="{321EF80D-27DB-42C0-AB77-EF52711C152A}"/>
    <cellStyle name="60% - Accent6 4 6 3" xfId="42006" xr:uid="{3ED5BA69-BB49-4D5B-BED3-9F6C79A2B06D}"/>
    <cellStyle name="60% - Accent6 4 6 4" xfId="53971" xr:uid="{287A22E6-AA25-4A54-A133-E11EE953EB53}"/>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11" xfId="48104" xr:uid="{5F61A259-F191-4286-A6F5-8C2BD8EB4148}"/>
    <cellStyle name="60% - Accent6 5 2" xfId="635" xr:uid="{00000000-0005-0000-0000-000050010000}"/>
    <cellStyle name="60% - Accent6 5 2 10" xfId="48452" xr:uid="{080A37F5-CD35-4EA1-8D32-0F1D4F3229C7}"/>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2 4" xfId="59571" xr:uid="{DAEB7C4D-2905-481E-A264-6E350C850B9A}"/>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2 7" xfId="53588" xr:uid="{934618BA-F123-4301-A1E5-F66C9EBF07C5}"/>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3 4" xfId="56601" xr:uid="{4C9212DB-0573-44D3-9638-161BC7178ADD}"/>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2 8" xfId="50618" xr:uid="{2215AB69-4638-4DA8-B285-75BE498CA522}"/>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2 4" xfId="58127" xr:uid="{27DDDC1A-E768-4AF6-82A8-0565930AE220}"/>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3 7" xfId="52144" xr:uid="{800B755C-855D-4A39-B5AF-304BC3038679}"/>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4 4" xfId="55157" xr:uid="{BCD473E0-D903-47FF-82BE-99794803D25F}"/>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2 9" xfId="49174" xr:uid="{100E05F8-1636-4B20-83CE-F12A0DC9B4DF}"/>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2 4" xfId="58849" xr:uid="{DE28150B-18B0-4382-8A26-61A58620ADAB}"/>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2 7" xfId="52866" xr:uid="{D7DF584A-2D54-4014-8AE3-C1BDA71B4D93}"/>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3 4" xfId="55879" xr:uid="{EEF46CA6-6859-44BE-A36B-6B597A4E7ECB}"/>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3 8" xfId="49896" xr:uid="{8AB0B484-D114-44D7-82C7-E5BFE9451ED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2 4" xfId="57405" xr:uid="{9F0445F5-C64A-407F-ABC8-6770C7B88644}"/>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4 7" xfId="51422" xr:uid="{C331F300-B3EF-4B10-9F5B-1AD109CD9F8C}"/>
    <cellStyle name="60% - Accent6 5 2 5" xfId="12598" xr:uid="{C95E71C2-4231-4A8E-B3BF-984E5021440A}"/>
    <cellStyle name="60% - Accent6 5 2 5 2" xfId="30525" xr:uid="{352EDFE5-E4D2-4CE6-A7FF-B10197585252}"/>
    <cellStyle name="60% - Accent6 5 2 5 3" xfId="42470" xr:uid="{26DA136E-F629-4C62-A97A-A8A3FD601596}"/>
    <cellStyle name="60% - Accent6 5 2 5 4" xfId="54435" xr:uid="{B8CB84BA-0D50-4F3E-85BE-1A20E8D08F1A}"/>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2 4" xfId="59223" xr:uid="{9CDC30F9-4F6F-4D28-AB2C-7CA6940E12E9}"/>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2 7" xfId="53240" xr:uid="{69443E9E-7AF2-44B3-872C-B5A6B6BC59B1}"/>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3 4" xfId="56253" xr:uid="{9751D526-1262-4B75-8432-DF37F80AD708}"/>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2 8" xfId="50270" xr:uid="{E9414416-35C2-42DB-AAEC-073ADB8374FD}"/>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2 4" xfId="57779" xr:uid="{C1D4BA5C-039C-4BE7-80C8-C5F8D35F6781}"/>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3 7" xfId="51796" xr:uid="{84A38B60-AACD-45B0-B56D-2FC637D9D4C7}"/>
    <cellStyle name="60% - Accent6 5 3 4" xfId="12972" xr:uid="{50BE9221-B618-416F-9269-E8A09444B3B3}"/>
    <cellStyle name="60% - Accent6 5 3 4 2" xfId="30899" xr:uid="{43F5420E-E5E9-4E14-A35E-4C078D1C3D19}"/>
    <cellStyle name="60% - Accent6 5 3 4 3" xfId="42844" xr:uid="{C330EC31-E1DC-49A0-8CE6-4F7D8F8027AE}"/>
    <cellStyle name="60% - Accent6 5 3 4 4" xfId="54809" xr:uid="{07A3F625-DB36-4BFF-874F-D7F8FAD742AA}"/>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3 9" xfId="48826" xr:uid="{AC3BA785-84FA-4043-A812-F770A72BB13E}"/>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2 4" xfId="58501" xr:uid="{9B3CDF3C-B8E2-44FC-953F-2803971B6520}"/>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2 7" xfId="52518" xr:uid="{4AF6B5E7-D6B3-4B61-9B16-96F90B3BF36F}"/>
    <cellStyle name="60% - Accent6 5 4 3" xfId="13694" xr:uid="{9B248B99-95C7-4F4D-A754-D6E3611F5CFA}"/>
    <cellStyle name="60% - Accent6 5 4 3 2" xfId="31621" xr:uid="{8AE5A122-75EE-48B1-8CF8-9589E3DA10EF}"/>
    <cellStyle name="60% - Accent6 5 4 3 3" xfId="43566" xr:uid="{DD08AFFF-C9C8-46F2-ABBB-9CD51EB63E24}"/>
    <cellStyle name="60% - Accent6 5 4 3 4" xfId="55531" xr:uid="{05D9637E-5739-4790-88ED-12D69DC3A71F}"/>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4 8" xfId="49548" xr:uid="{6DFB3BBF-FE3D-46AC-A21B-3298151BD684}"/>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2 4" xfId="57057" xr:uid="{309577CE-B109-4F06-8A9F-2D745F5D9C2F}"/>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5 7" xfId="51074" xr:uid="{E8ACEDDE-CB18-47C0-9E8F-7463CA4AC62D}"/>
    <cellStyle name="60% - Accent6 5 6" xfId="12250" xr:uid="{DB24A3D6-A974-4E5A-967E-805C3C49B5E1}"/>
    <cellStyle name="60% - Accent6 5 6 2" xfId="30177" xr:uid="{B2E3A719-A07E-4212-9AF1-9339CA1A2E97}"/>
    <cellStyle name="60% - Accent6 5 6 3" xfId="42122" xr:uid="{401DD524-8EC5-4253-8DBF-0A3C8EF7A4B0}"/>
    <cellStyle name="60% - Accent6 5 6 4" xfId="54087" xr:uid="{31D9AD06-1B28-4355-A687-633FE299067D}"/>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10" xfId="48220" xr:uid="{4BE16D07-C40C-450D-B53A-83165D0854B7}"/>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2 4" xfId="59339" xr:uid="{8FA0764F-9334-478E-99BB-4F68C53F9AD4}"/>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2 7" xfId="53356" xr:uid="{C4334884-E837-43B4-875A-A3A3BE1AF333}"/>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3 4" xfId="56369" xr:uid="{901E4543-54B4-43D4-A440-6767D144FC54}"/>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2 8" xfId="50386" xr:uid="{28915163-1EF2-4FA7-A552-F9DE8EBAC7E0}"/>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2 4" xfId="57895" xr:uid="{6B9F1D0D-1C79-492D-914F-619938006A0F}"/>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3 7" xfId="51912" xr:uid="{F1FF31E5-F757-422F-AAEE-2C9F09F2D0DA}"/>
    <cellStyle name="60% - Accent6 6 2 4" xfId="13088" xr:uid="{CC5A963F-BCA1-491E-80BE-BA8F1D27281A}"/>
    <cellStyle name="60% - Accent6 6 2 4 2" xfId="31015" xr:uid="{065ABD98-A431-4C60-8920-C7F8308C3310}"/>
    <cellStyle name="60% - Accent6 6 2 4 3" xfId="42960" xr:uid="{5B944872-A91D-423F-9461-1CAA509FB5B7}"/>
    <cellStyle name="60% - Accent6 6 2 4 4" xfId="54925" xr:uid="{D06C5AE5-2049-43C8-8B4B-0CDA2F3BC72A}"/>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2 9" xfId="48942" xr:uid="{14A7B6C6-7E36-484B-A826-31D19A1B4D6F}"/>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2 4" xfId="58617" xr:uid="{E41C206A-5228-44DD-B144-E7397E54A712}"/>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2 7" xfId="52634" xr:uid="{825389E0-0A83-43A2-A3F6-2549FAB80F9E}"/>
    <cellStyle name="60% - Accent6 6 3 3" xfId="13810" xr:uid="{94EFE4E8-1243-4D78-A60F-D7F611504B5A}"/>
    <cellStyle name="60% - Accent6 6 3 3 2" xfId="31737" xr:uid="{C1139258-3C75-4135-AC50-6C533CD12C16}"/>
    <cellStyle name="60% - Accent6 6 3 3 3" xfId="43682" xr:uid="{60C709C3-AE06-4809-BFCD-317440D56627}"/>
    <cellStyle name="60% - Accent6 6 3 3 4" xfId="55647" xr:uid="{0E3DF9EC-CE54-40FF-83D1-D7FB1833A1CA}"/>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3 8" xfId="49664" xr:uid="{2F2631D3-85F9-4200-BA68-973291452A7E}"/>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2 4" xfId="57173" xr:uid="{682B4717-C96C-4947-B8CD-CE40F39FD115}"/>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4 7" xfId="51190" xr:uid="{EEEE92C8-57CD-4CEF-98E3-7296B2697E4B}"/>
    <cellStyle name="60% - Accent6 6 5" xfId="12366" xr:uid="{28F111C7-8935-42FF-9B3A-1A84AA79E258}"/>
    <cellStyle name="60% - Accent6 6 5 2" xfId="30293" xr:uid="{81774948-E8E7-42B6-86CD-9185D0EF4D7D}"/>
    <cellStyle name="60% - Accent6 6 5 3" xfId="42238" xr:uid="{2DD8629A-57B5-42F9-8486-D123C0B5A667}"/>
    <cellStyle name="60% - Accent6 6 5 4" xfId="54203" xr:uid="{8FB26248-9A8A-4BD9-B9DE-ECA7F0B9B391}"/>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10" xfId="48570" xr:uid="{B8389E14-2558-499D-9348-46CC6DEEE249}"/>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2 4" xfId="59689" xr:uid="{B4C4F490-BADE-4FDC-B4FD-7411FA15F952}"/>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2 7" xfId="53706" xr:uid="{7292CFA7-9EDC-4384-B462-E06AEB1109BC}"/>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3 4" xfId="56719" xr:uid="{ABCFA499-C9FE-4692-90D4-B69AADD8FCC8}"/>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2 8" xfId="50736" xr:uid="{5586DE36-4811-4020-A138-5C3CBFB61CD3}"/>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2 4" xfId="58245" xr:uid="{5B3CAB4E-07FB-4857-8819-38A2DF5FB1FC}"/>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3 7" xfId="52262" xr:uid="{6C180D04-49AB-466A-81C1-6CB507D764A1}"/>
    <cellStyle name="60% - Accent6 7 2 4" xfId="13438" xr:uid="{58970C29-CC98-415D-B2BB-BCFB101C85AA}"/>
    <cellStyle name="60% - Accent6 7 2 4 2" xfId="31365" xr:uid="{5ECF1442-E9B5-4EF0-A98E-D1FABB370C2E}"/>
    <cellStyle name="60% - Accent6 7 2 4 3" xfId="43310" xr:uid="{42992581-F5A9-4E6A-AFD1-9CB60C6DFFC8}"/>
    <cellStyle name="60% - Accent6 7 2 4 4" xfId="55275" xr:uid="{1DE74FB8-29FD-48E8-B350-5455BC40FFD3}"/>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2 9" xfId="49292" xr:uid="{F4167C31-6043-47AE-BA64-62043E8496FB}"/>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2 4" xfId="58967" xr:uid="{B1FA12EC-7A52-4804-96D3-7F1CFA60E10B}"/>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2 7" xfId="52984" xr:uid="{F97B8044-C241-40CF-9665-731889FBF143}"/>
    <cellStyle name="60% - Accent6 7 3 3" xfId="14160" xr:uid="{542B7115-279C-4F69-8E57-961F4FF756B5}"/>
    <cellStyle name="60% - Accent6 7 3 3 2" xfId="32087" xr:uid="{56A9EC75-095B-46DC-92F9-534C8FFB9E19}"/>
    <cellStyle name="60% - Accent6 7 3 3 3" xfId="44032" xr:uid="{71DCE0D6-F446-4F54-AA93-9CBB2AC84590}"/>
    <cellStyle name="60% - Accent6 7 3 3 4" xfId="55997" xr:uid="{59275ECE-ECEA-4D72-AB08-DE31BFA61F17}"/>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3 8" xfId="50014" xr:uid="{920A219D-F85D-4E65-AC17-8F6F82958E8C}"/>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2 4" xfId="57523" xr:uid="{101C301D-B537-474C-8AC1-A669E5B4D3A0}"/>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4 7" xfId="51540" xr:uid="{9F985FFC-7137-4C1C-BE81-31FD705AC575}"/>
    <cellStyle name="60% - Accent6 7 5" xfId="12716" xr:uid="{D224EE4E-79E2-431B-A97D-A6612EDFCD53}"/>
    <cellStyle name="60% - Accent6 7 5 2" xfId="30643" xr:uid="{D1B59D04-BE37-4A56-91EA-56F86D621136}"/>
    <cellStyle name="60% - Accent6 7 5 3" xfId="42588" xr:uid="{11B0069B-F0E4-4FF0-812E-B1014B0BA60D}"/>
    <cellStyle name="60% - Accent6 7 5 4" xfId="54553" xr:uid="{28C01260-B499-4583-8ABC-313578D8FDE0}"/>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2 4" xfId="58991" xr:uid="{4E8ACE28-23BA-43AA-A71C-1E6D37106EB1}"/>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2 7" xfId="53008" xr:uid="{724C1CD4-0C52-4CCF-9B7E-0D41E2F89D6E}"/>
    <cellStyle name="60% - Accent6 8 2 3" xfId="14184" xr:uid="{9B503AF2-65C2-424A-ACAD-3D87C6B2F10E}"/>
    <cellStyle name="60% - Accent6 8 2 3 2" xfId="32111" xr:uid="{6658336E-6208-44B1-9086-AC1D1464A654}"/>
    <cellStyle name="60% - Accent6 8 2 3 3" xfId="44056" xr:uid="{9CCC0135-434A-4539-991C-D38936172D38}"/>
    <cellStyle name="60% - Accent6 8 2 3 4" xfId="56021" xr:uid="{3A2EE6C9-F761-409D-BBF5-8C770E32589A}"/>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2 8" xfId="50038" xr:uid="{32B8FFBB-1D8F-4DA2-9176-971E2C23894C}"/>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2 4" xfId="57547" xr:uid="{8DD598F5-7B2F-4EE7-9239-25BB025A5FD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3 7" xfId="51564" xr:uid="{6A0C044F-59B4-48C7-892A-0E69BC494E80}"/>
    <cellStyle name="60% - Accent6 8 4" xfId="12740" xr:uid="{C781D25E-75D7-47A8-8A5C-82B967D00D47}"/>
    <cellStyle name="60% - Accent6 8 4 2" xfId="30667" xr:uid="{8F603E4D-3D70-4EAE-8AC0-104B6C89B559}"/>
    <cellStyle name="60% - Accent6 8 4 3" xfId="42612" xr:uid="{FC9FE890-1855-419A-A7CE-FB55EBBABFDA}"/>
    <cellStyle name="60% - Accent6 8 4 4" xfId="54577" xr:uid="{5F439263-ED2B-48D2-9003-1ADCB3724BB3}"/>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8 9" xfId="48594" xr:uid="{CDE2C8B9-0DA9-4C61-9D42-7DB85555E710}"/>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2 4" xfId="58269" xr:uid="{8D24D7CE-E046-491B-AE2C-A6D0A797E679}"/>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2 7" xfId="52286" xr:uid="{B3CB66D6-21C8-44F6-9DB0-532937070619}"/>
    <cellStyle name="60% - Accent6 9 3" xfId="13462" xr:uid="{2F458327-49E7-4FE0-A163-9E6C1F19F6E2}"/>
    <cellStyle name="60% - Accent6 9 3 2" xfId="31389" xr:uid="{294AD8DD-E2CD-41F8-A5DE-B5482D9E7A97}"/>
    <cellStyle name="60% - Accent6 9 3 3" xfId="43334" xr:uid="{6920D944-B3EA-4886-8EC7-DF7D3A4C7968}"/>
    <cellStyle name="60% - Accent6 9 3 4" xfId="55299" xr:uid="{3C545BEC-91FD-4D57-92B2-580EB4C05F80}"/>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60% - Accent6 9 8" xfId="49316" xr:uid="{03CDA62F-80B3-4E7C-BAF3-1A4D30A0C51D}"/>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12" xfId="59792" xr:uid="{A2AE8618-9D56-4F3E-BE03-0435955718F4}"/>
    <cellStyle name="Comma 2" xfId="9" xr:uid="{00000000-0005-0000-0000-00001C000000}"/>
    <cellStyle name="Comma 2 10" xfId="729" xr:uid="{00000000-0005-0000-0000-000001000000}"/>
    <cellStyle name="Comma 2 10 10" xfId="48546" xr:uid="{A0C3B985-2218-41CD-800C-D29CDFFC0D3F}"/>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2 4" xfId="59665" xr:uid="{B2BDEB4B-7576-4A68-881B-643639CBFDA7}"/>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2 7" xfId="53682" xr:uid="{7CF39E2C-7A21-4DF0-8EF3-A4F82689F25D}"/>
    <cellStyle name="Comma 2 10 2 2 3" xfId="14858" xr:uid="{09CB49DD-DDAF-441C-BDC1-D1C19C78E7D9}"/>
    <cellStyle name="Comma 2 10 2 2 3 2" xfId="32785" xr:uid="{47EE1535-396B-48CA-A7A9-637E34555F1A}"/>
    <cellStyle name="Comma 2 10 2 2 3 3" xfId="44730" xr:uid="{ECB3A6A1-0B28-44E3-89F6-C0140B712F23}"/>
    <cellStyle name="Comma 2 10 2 2 3 4" xfId="56695" xr:uid="{9C50D118-9D79-4FC8-AEE1-988BD96D241C}"/>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2 8" xfId="50712" xr:uid="{759BE8C6-1848-46A5-B729-CB38E2245248}"/>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2 4" xfId="58221" xr:uid="{21750B31-7D34-43E8-BDD1-28B46383F649}"/>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3 7" xfId="52238" xr:uid="{F17CA189-80FB-4E25-B646-6AFCAA983219}"/>
    <cellStyle name="Comma 2 10 2 4" xfId="13414" xr:uid="{BAB33361-C6E6-4515-83E1-F1BB4AF8A90C}"/>
    <cellStyle name="Comma 2 10 2 4 2" xfId="31341" xr:uid="{E90A7AEF-EF69-45C6-8A3E-A32F01D79FB4}"/>
    <cellStyle name="Comma 2 10 2 4 3" xfId="43286" xr:uid="{1682571C-0AA6-4811-BD7B-16B5E1C2E6F2}"/>
    <cellStyle name="Comma 2 10 2 4 4" xfId="55251" xr:uid="{FFC131A1-4536-49BB-8249-1B61D5EDC78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2 9" xfId="49268" xr:uid="{9A1CF593-C90A-488E-8035-22D913FBA6E9}"/>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2 4" xfId="58943" xr:uid="{42AF222F-8C0F-46DC-99BA-BAC6E8783BF9}"/>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2 7" xfId="52960" xr:uid="{2C402953-1078-43AD-BB58-E9D76B2F0531}"/>
    <cellStyle name="Comma 2 10 3 3" xfId="14136" xr:uid="{872FACDC-EF48-4820-98CE-D393C980DD22}"/>
    <cellStyle name="Comma 2 10 3 3 2" xfId="32063" xr:uid="{89F38541-40AA-40D6-8FC2-44A407B20086}"/>
    <cellStyle name="Comma 2 10 3 3 3" xfId="44008" xr:uid="{20C28ECB-31FE-47EB-963E-8E99D91FDB98}"/>
    <cellStyle name="Comma 2 10 3 3 4" xfId="55973" xr:uid="{ACCC0671-8423-465C-A0B7-B8BFF2C48BCA}"/>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3 8" xfId="49990" xr:uid="{BA1AC23E-7F32-435A-A88A-8713CBD27B7E}"/>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2 4" xfId="57499" xr:uid="{EF167960-0F9C-4EE3-9E35-6A351A5B173F}"/>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4 7" xfId="51516" xr:uid="{271E7889-C46F-4B5B-8B2A-D58F122F9DB6}"/>
    <cellStyle name="Comma 2 10 5" xfId="12692" xr:uid="{B5E3D34D-46E2-4E6D-9195-4E0B3E056322}"/>
    <cellStyle name="Comma 2 10 5 2" xfId="30619" xr:uid="{3119CA5D-D865-47F4-86B9-17F07B923BA5}"/>
    <cellStyle name="Comma 2 10 5 3" xfId="42564" xr:uid="{6EF3643B-E802-4B6F-BC81-F0ECC08C2707}"/>
    <cellStyle name="Comma 2 10 5 4" xfId="54529" xr:uid="{C8C31A08-69D8-4DE6-983D-A4DF95C84CD3}"/>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2 4" xfId="58970" xr:uid="{4351A939-0CC7-405C-B481-7E8E68099320}"/>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2 7" xfId="52987" xr:uid="{26BCC327-1666-4654-8139-289F16763254}"/>
    <cellStyle name="Comma 2 11 2 3" xfId="14163" xr:uid="{D15C339D-3BE9-4279-ADE9-4B8BEEB20F53}"/>
    <cellStyle name="Comma 2 11 2 3 2" xfId="32090" xr:uid="{A9476FBA-A43A-4F4B-9A4B-06EE54E21CD7}"/>
    <cellStyle name="Comma 2 11 2 3 3" xfId="44035" xr:uid="{F827F810-64D1-4970-9A88-44C042BE627C}"/>
    <cellStyle name="Comma 2 11 2 3 4" xfId="56000" xr:uid="{5DBB43F6-D4E4-4A3B-81EF-2DE4631AB3A0}"/>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2 8" xfId="50017" xr:uid="{064D5F18-0F35-4746-AD03-7BE48D3AE63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2 4" xfId="57526" xr:uid="{6AC06C00-F39F-4846-9682-A405BBBC9A49}"/>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3 7" xfId="51543" xr:uid="{3B7C29A4-3B5B-4376-ADCC-75FAFB7AE4B1}"/>
    <cellStyle name="Comma 2 11 4" xfId="12719" xr:uid="{148D4A5C-BB21-46BE-8CD3-41D6558759E7}"/>
    <cellStyle name="Comma 2 11 4 2" xfId="30646" xr:uid="{EF4C568B-4C2B-4D36-BE7E-96C7837452B2}"/>
    <cellStyle name="Comma 2 11 4 3" xfId="42591" xr:uid="{3C87EE76-FB5F-4F4C-9CF0-9956DDE63EC2}"/>
    <cellStyle name="Comma 2 11 4 4" xfId="54556" xr:uid="{4D9EC261-F256-4356-8E2B-E49BDFF8D13F}"/>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1 9" xfId="48573" xr:uid="{D7856CB9-E54D-49FD-8066-96BFDC913C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2 4" xfId="58248" xr:uid="{D2939802-2735-445C-90C4-2B98605DC153}"/>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2 7" xfId="52265" xr:uid="{BE10016F-8C7B-4868-B6D0-7CB4A11B21BB}"/>
    <cellStyle name="Comma 2 12 3" xfId="13441" xr:uid="{A46DE6F2-B235-4777-B1B2-3FDA5826CDFA}"/>
    <cellStyle name="Comma 2 12 3 2" xfId="31368" xr:uid="{5414636C-C59C-4989-B46A-CB806E13225E}"/>
    <cellStyle name="Comma 2 12 3 3" xfId="43313" xr:uid="{69B3B43B-D7B2-44EB-BFDC-D0CA8C998204}"/>
    <cellStyle name="Comma 2 12 3 4" xfId="55278" xr:uid="{E8812772-910D-4DC9-9D96-E2541D61725F}"/>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2 8" xfId="49295" xr:uid="{4DC79437-A1BB-41A9-9C79-C0FB730E2DE9}"/>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2 4" xfId="59692" xr:uid="{C34C6A96-0CBB-4B06-9849-3034DA052710}"/>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2 7" xfId="53709" xr:uid="{90FDA5FB-BD1D-4DB5-B6A7-C5C03F91837A}"/>
    <cellStyle name="Comma 2 13 3" xfId="14885" xr:uid="{251D6DED-1F11-4A8F-BEF0-57F5D81FDA47}"/>
    <cellStyle name="Comma 2 13 3 2" xfId="32812" xr:uid="{79DBB6FB-DE04-4C29-A99B-0B1F401B7AA6}"/>
    <cellStyle name="Comma 2 13 3 3" xfId="44757" xr:uid="{E8C7B287-6F93-4545-BF7B-5B60B46E37FE}"/>
    <cellStyle name="Comma 2 13 3 4" xfId="56722" xr:uid="{CF41B734-0ABB-4151-85BB-D26C4F412C3D}"/>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3 8" xfId="50739" xr:uid="{3D274B6F-8B64-4D48-90E6-51F0E39F8F9E}"/>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2 4" xfId="59723" xr:uid="{A27BDB45-DF55-4AF1-9646-F8816304B1F3}"/>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2 7" xfId="53740" xr:uid="{2ADB5AA0-D822-4924-BF17-D69E48469D7A}"/>
    <cellStyle name="Comma 2 14 3" xfId="14916" xr:uid="{F55AC151-CEAC-4234-B8C3-58DD7051AC4B}"/>
    <cellStyle name="Comma 2 14 3 2" xfId="32843" xr:uid="{E151E10B-52EF-4354-A87F-273CE6891C8E}"/>
    <cellStyle name="Comma 2 14 3 3" xfId="44788" xr:uid="{159BD706-C3BD-43B3-8F58-7DC65D2D1517}"/>
    <cellStyle name="Comma 2 14 3 4" xfId="56753" xr:uid="{AE3D3542-2383-4F7A-ABD2-675040442763}"/>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4 8" xfId="50770" xr:uid="{A619828B-F0F9-4875-B7E6-D1455EB1ABD1}"/>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2 4" xfId="56801" xr:uid="{651D6E9E-6565-415A-970B-1EBE26E78B95}"/>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5 7" xfId="50818" xr:uid="{233CB998-89D2-468C-B8F7-E512A36B032F}"/>
    <cellStyle name="Comma 2 16" xfId="11996" xr:uid="{454AA622-9039-495C-B0C7-A2D70A4C56B9}"/>
    <cellStyle name="Comma 2 16 2" xfId="29923" xr:uid="{9375C3F6-5BD0-4F10-9787-21837BDF0E9D}"/>
    <cellStyle name="Comma 2 16 3" xfId="41868" xr:uid="{9FB1C538-EB9C-46B6-A214-278730E4229E}"/>
    <cellStyle name="Comma 2 16 4" xfId="53833" xr:uid="{1553A795-42A9-4CF7-86B5-8F4411035396}"/>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21" xfId="47869" xr:uid="{65B4A055-75C0-43F8-A9AD-C61B747A0809}"/>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2 4" xfId="58251" xr:uid="{A9E7760F-F90E-4A5F-A429-26609E33084C}"/>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2 7" xfId="52268" xr:uid="{A8157F1F-4F1A-4C38-A70A-172CA5F7D5AE}"/>
    <cellStyle name="Comma 2 3 10 3" xfId="13444" xr:uid="{608D88DC-8C42-4613-8126-E0B69CB3DDDF}"/>
    <cellStyle name="Comma 2 3 10 3 2" xfId="31371" xr:uid="{44092D06-7D76-44F1-AF45-B2A53EA57D1C}"/>
    <cellStyle name="Comma 2 3 10 3 3" xfId="43316" xr:uid="{AA38BCD1-02D8-430F-AF39-4B7AC7823023}"/>
    <cellStyle name="Comma 2 3 10 3 4" xfId="55281" xr:uid="{2DB43E25-5A74-434B-BD30-7995753CFF11}"/>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0 8" xfId="49298" xr:uid="{71F48716-164E-4682-BE7D-A36E5EFCE9A0}"/>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2 4" xfId="59695" xr:uid="{30016240-790F-4362-9AAA-DB8E1EA715FE}"/>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2 7" xfId="53712" xr:uid="{CF32FFD9-785B-4B82-8383-2BA25CF6ACBC}"/>
    <cellStyle name="Comma 2 3 11 3" xfId="14888" xr:uid="{DBEE1475-B019-4DA2-84F6-B7A926197B43}"/>
    <cellStyle name="Comma 2 3 11 3 2" xfId="32815" xr:uid="{6F7A3978-3BB1-4A8A-81C1-82D69993A380}"/>
    <cellStyle name="Comma 2 3 11 3 3" xfId="44760" xr:uid="{6FAB6334-0359-4C17-9B27-B5359DFB06E5}"/>
    <cellStyle name="Comma 2 3 11 3 4" xfId="56725" xr:uid="{2B3C6A51-582A-4E3F-B8F3-16952365F773}"/>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1 8" xfId="50742" xr:uid="{EE27B7CB-0E02-47AF-886D-A91BF99C0F38}"/>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2 4" xfId="59726" xr:uid="{6B7CA8C8-212C-4527-9F9A-35DF94BE8F9B}"/>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2 7" xfId="53743" xr:uid="{FDC0385B-6A7F-4A86-8FDD-5F396C1BEAC9}"/>
    <cellStyle name="Comma 2 3 12 3" xfId="14919" xr:uid="{9326DB12-F2AE-4F95-9896-ABC6B699E570}"/>
    <cellStyle name="Comma 2 3 12 3 2" xfId="32846" xr:uid="{A5AAFD8C-DBD6-4C2F-9F08-7A7717EEFFC4}"/>
    <cellStyle name="Comma 2 3 12 3 3" xfId="44791" xr:uid="{D4668AC6-5CCC-410B-AB5E-445EEA4231F6}"/>
    <cellStyle name="Comma 2 3 12 3 4" xfId="56756" xr:uid="{3E8F29CD-EBC5-4A38-9DF5-02EAE4C78869}"/>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2 8" xfId="50773" xr:uid="{319D4330-FCFE-4F6C-A00A-B1A77F45F1BF}"/>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2 4" xfId="56804" xr:uid="{9AEAAF2C-3976-4FE8-BBD4-6324668BDC11}"/>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3 7" xfId="50821" xr:uid="{2B26ECA4-2A11-42A7-8DA3-06AC141E1AA0}"/>
    <cellStyle name="Comma 2 3 14" xfId="12000" xr:uid="{17EFAEBC-8D62-440F-98BB-24565D88AF39}"/>
    <cellStyle name="Comma 2 3 14 2" xfId="29927" xr:uid="{B6086AA7-2E0A-4817-BF47-F7A163F3A96D}"/>
    <cellStyle name="Comma 2 3 14 3" xfId="41872" xr:uid="{31D4E2E9-296C-4FEE-BD0D-C4A82FD36654}"/>
    <cellStyle name="Comma 2 3 14 4" xfId="53837" xr:uid="{AAAB480F-1C1B-4378-8874-B064BFC70205}"/>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19" xfId="47872" xr:uid="{1D86A1A1-167D-4122-A003-75EA3C26F16E}"/>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0 4" xfId="53861" xr:uid="{CB4F9B14-852C-4771-B2DC-F3BFA71E183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15" xfId="47878" xr:uid="{5365D5D4-2606-4E6E-A808-F2DC2407D336}"/>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13" xfId="47936" xr:uid="{9B9CA8E4-4E32-40CC-9426-1F66EA5D9016}"/>
    <cellStyle name="Comma 2 3 2 2 2" xfId="235" xr:uid="{00000000-0005-0000-0000-00001F000000}"/>
    <cellStyle name="Comma 2 3 2 2 2 10" xfId="36087" xr:uid="{037E7E52-AAC8-4421-B8E5-DC34C8C615FA}"/>
    <cellStyle name="Comma 2 3 2 2 2 11" xfId="48052" xr:uid="{61A574F0-8F57-405F-A237-88D058691BD9}"/>
    <cellStyle name="Comma 2 3 2 2 2 2" xfId="583" xr:uid="{00000000-0005-0000-0000-00001F000000}"/>
    <cellStyle name="Comma 2 3 2 2 2 2 10" xfId="48400" xr:uid="{5803B1A5-5806-4070-AE63-EBBB5AA08746}"/>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2 4" xfId="59519" xr:uid="{388BD602-6724-4012-BCDD-CF1A6A5A2EA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2 7" xfId="53536" xr:uid="{C0018813-7226-402A-A8EC-FBC8684870DB}"/>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3 4" xfId="56549" xr:uid="{07883BC3-13C8-4918-A75C-399E1AC33C4C}"/>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2 8" xfId="50566" xr:uid="{615A5D54-09BB-46A6-B7E2-0368E004B6A8}"/>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2 4" xfId="58075" xr:uid="{C15C6811-0B00-43D1-914A-F24C169DEFFD}"/>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3 7" xfId="52092" xr:uid="{DE6A645A-D99A-459A-BAA6-E471ADDAB3BF}"/>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4 4" xfId="55105" xr:uid="{5B9442D8-626C-48CF-A31F-C087061E9038}"/>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2 9" xfId="49122" xr:uid="{0A5320ED-A340-422F-B659-1E79781D5009}"/>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2 4" xfId="58797" xr:uid="{4F77CA7D-B400-47FB-BFE2-6AA3B5D9D143}"/>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2 7" xfId="52814" xr:uid="{A93B9963-9135-4EA2-8867-63E9BB56AEC1}"/>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3 4" xfId="55827" xr:uid="{8E0CCC92-7EC3-4167-8758-F56749330CB8}"/>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3 8" xfId="49844" xr:uid="{18DBC83D-227B-4F15-AEBF-52349338620B}"/>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2 4" xfId="57353" xr:uid="{9BA109D4-9504-4436-A95F-EEB6A6B32C8C}"/>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4 7" xfId="51370" xr:uid="{A2C85390-EE35-49F2-9357-F835C9B5CF61}"/>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5 4" xfId="54383" xr:uid="{41AED830-13AF-426E-A685-D5FEBA6294E3}"/>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2 4" xfId="59171" xr:uid="{9483837A-A4C5-4D99-8D38-D55BF266ECD5}"/>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2 7" xfId="53188" xr:uid="{E8F91269-0B39-4139-A912-7BFAFBC987CC}"/>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3 4" xfId="56201" xr:uid="{2187BE3D-A408-45A4-9F79-8D8D6662028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2 8" xfId="50218" xr:uid="{6FF44BB3-4C2D-4889-A944-2E41FD49E47D}"/>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2 4" xfId="57727" xr:uid="{D15D630F-9AA9-423A-9A90-FDEB526C5006}"/>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3 7" xfId="51744" xr:uid="{DDD4B840-0391-4C39-835E-92A4A469A75D}"/>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4 4" xfId="54757" xr:uid="{C29455DA-3F9D-4D59-B438-78B830E5B724}"/>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3 9" xfId="48774" xr:uid="{261C74E0-E9DF-473B-A109-8028FFA7EA89}"/>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2 4" xfId="58449" xr:uid="{97557C75-5263-4407-BB3F-2E90F45FA008}"/>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2 7" xfId="52466" xr:uid="{6A8A3156-1C01-4317-AD68-6AEBAEF1FBB9}"/>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3 4" xfId="55479" xr:uid="{E6D0338B-FB9B-4CCD-980A-170173F7B5CB}"/>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4 8" xfId="49496" xr:uid="{37124D5B-3C5E-4A46-B46A-8DABB1BBC8EC}"/>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2 4" xfId="57005" xr:uid="{800BA9EE-AB6E-4709-B7E8-2E64EF51A06D}"/>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5 7" xfId="51022" xr:uid="{D86529E1-8054-4785-B339-38F0AD712C8E}"/>
    <cellStyle name="Comma 2 3 2 2 2 6" xfId="12198" xr:uid="{85189C0B-9AB6-4CB2-A1BA-3E8ABA252F5C}"/>
    <cellStyle name="Comma 2 3 2 2 2 6 2" xfId="30125" xr:uid="{B103043C-A1E3-47BE-B544-9E0F5A33336B}"/>
    <cellStyle name="Comma 2 3 2 2 2 6 3" xfId="42070" xr:uid="{CBDDFDB7-F92F-40C2-A0CD-D07BEB447198}"/>
    <cellStyle name="Comma 2 3 2 2 2 6 4" xfId="54035" xr:uid="{52739144-227F-4806-AD92-D6E8A28C0291}"/>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11" xfId="48168" xr:uid="{56EA17DB-1383-496A-AAA0-B9291220823C}"/>
    <cellStyle name="Comma 2 3 2 2 3 2" xfId="699" xr:uid="{00000000-0005-0000-0000-00001F000000}"/>
    <cellStyle name="Comma 2 3 2 2 3 2 10" xfId="48516" xr:uid="{E624DFDA-4597-4301-9683-709D1A74D573}"/>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2 4" xfId="59635" xr:uid="{8844D58D-832F-44AC-B60C-7C4F126C39DB}"/>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2 7" xfId="53652" xr:uid="{76300E1B-9AA7-48B5-BA34-42B4201F12FA}"/>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3 4" xfId="56665" xr:uid="{288EDF83-61D9-4450-B8CB-9F740E427094}"/>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2 8" xfId="50682" xr:uid="{07600163-8EA1-4564-BFA6-7E934A386BC8}"/>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2 4" xfId="58191" xr:uid="{57774FEA-DD8F-4E05-AD4D-93E878CD8F2D}"/>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3 7" xfId="52208" xr:uid="{40AB9E37-F9D3-4865-9A80-8A4D72E651CF}"/>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4 4" xfId="55221" xr:uid="{DD0AE63A-BB22-45C7-A422-C40818F83E62}"/>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2 9" xfId="49238" xr:uid="{D3479076-D9D6-482F-8395-BD68E0BB2EE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2 4" xfId="58913" xr:uid="{60B5B60E-8699-4DF7-A7FE-462D450CB9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2 7" xfId="52930" xr:uid="{3887F3F3-7566-43D0-AC94-F6E906BA2F5A}"/>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3 4" xfId="55943" xr:uid="{B2F30693-1AC6-401D-9D09-51B5F2690AB6}"/>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3 8" xfId="49960" xr:uid="{F46F7DCB-750F-46F0-B12E-C71D81F33D06}"/>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2 4" xfId="57469" xr:uid="{90BF253B-0F9F-4B00-9BB3-BEBFAC3ADE27}"/>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4 7" xfId="51486" xr:uid="{88B95CCD-A876-4E59-90C0-B79DF3B1A0C3}"/>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5 4" xfId="54499" xr:uid="{5EB7B17B-D6FD-45AB-BAE4-C2DAF6534E25}"/>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2 4" xfId="59287" xr:uid="{2B5CCD27-C6FE-4925-9132-F285AB91B71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2 7" xfId="53304" xr:uid="{A73176F1-09F3-4F51-B6CC-A7E8D284BEB3}"/>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3 4" xfId="56317" xr:uid="{5EE52593-EC37-46B1-8532-710B112343BC}"/>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2 8" xfId="50334" xr:uid="{FFB77921-BD54-4EE5-80A1-4089CAA4866C}"/>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2 4" xfId="57843" xr:uid="{072D93CB-3073-48C7-A2A6-3EEEF260ABE2}"/>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3 7" xfId="51860" xr:uid="{A02223E4-89EC-46D1-BC14-0F3FF4F52EDE}"/>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4 4" xfId="54873" xr:uid="{BA5672C5-B875-47F9-9EB1-7127E04D3482}"/>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3 9" xfId="48890" xr:uid="{A3CA611A-034B-4482-A3FD-9B910A9D1397}"/>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2 4" xfId="58565" xr:uid="{B4C37E97-F72B-4F71-8F41-947C397858F5}"/>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2 7" xfId="52582" xr:uid="{0DE99653-9C14-4BF2-8AB2-6BA642C1A4A4}"/>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3 4" xfId="55595" xr:uid="{357F0EB8-55C7-4A24-BDDB-346A3AF04586}"/>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4 8" xfId="49612" xr:uid="{77C27AD6-7818-44A1-9BD2-4C998AAA4EDB}"/>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2 4" xfId="57121" xr:uid="{6F48B5BD-9532-4BC3-8946-180ADE8F55C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5 7" xfId="51138" xr:uid="{92F5A85B-BBB2-489F-926A-941E5E42B2A2}"/>
    <cellStyle name="Comma 2 3 2 2 3 6" xfId="12314" xr:uid="{AF8369A9-C255-44F4-B8CB-48AAA5AAF0F2}"/>
    <cellStyle name="Comma 2 3 2 2 3 6 2" xfId="30241" xr:uid="{D11FA8ED-E225-4CEE-81D9-056D8F8B9D2C}"/>
    <cellStyle name="Comma 2 3 2 2 3 6 3" xfId="42186" xr:uid="{BAE00FA8-F829-44F3-9FDD-45EB5840E278}"/>
    <cellStyle name="Comma 2 3 2 2 3 6 4" xfId="54151" xr:uid="{DBABE1FB-3E01-44E2-A2D7-20616F908756}"/>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10" xfId="48284" xr:uid="{C06B0BC1-93F0-4AFD-9CDD-333B3A143A19}"/>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2 4" xfId="59403" xr:uid="{171AAB89-681A-4E7A-A157-B566C052630A}"/>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2 7" xfId="53420" xr:uid="{6065C2B6-9921-4DFC-8372-99D76670533F}"/>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3 4" xfId="56433" xr:uid="{A3500AD8-DC29-4846-9663-A2F3EEE77E48}"/>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2 8" xfId="50450" xr:uid="{5DA8CC1F-CB06-4949-B540-81CE2318BCED}"/>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2 4" xfId="57959" xr:uid="{3A92D800-EAEA-4A3B-8EBF-9588A64E60C6}"/>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3 7" xfId="51976" xr:uid="{2FD8CE6F-7C99-4EC5-8EFD-E27CE2A8C631}"/>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4 4" xfId="54989" xr:uid="{058AE6EC-4E49-4EBE-B5A0-405B3AE0E7D3}"/>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2 9" xfId="49006" xr:uid="{9B20D41D-3A05-4B6E-BFC9-4996B74B3FED}"/>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2 4" xfId="58681" xr:uid="{29C711A7-BBE5-4925-9BE2-C698B1CEFADD}"/>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2 7" xfId="52698" xr:uid="{230D33C6-6AED-4F31-A8FE-51213989A75F}"/>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3 4" xfId="55711" xr:uid="{0233E8D4-DA99-4474-A7F3-F4328F8039C5}"/>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3 8" xfId="49728" xr:uid="{B2E0CEED-5F67-4F8D-8246-2AC2665B4A76}"/>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2 4" xfId="57237" xr:uid="{27689044-18F5-4A5D-9094-E5BD62CAEC49}"/>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4 7" xfId="51254" xr:uid="{1760C5C1-6C11-4510-AC3B-E33A310E2304}"/>
    <cellStyle name="Comma 2 3 2 2 4 5" xfId="12430" xr:uid="{E7207EF5-D94E-492C-92BE-164560F33339}"/>
    <cellStyle name="Comma 2 3 2 2 4 5 2" xfId="30357" xr:uid="{E09AE24B-A08E-49A3-AAA4-8516D4273841}"/>
    <cellStyle name="Comma 2 3 2 2 4 5 3" xfId="42302" xr:uid="{5CEDCA6F-E152-4A2C-9E56-628DB9A0C7F8}"/>
    <cellStyle name="Comma 2 3 2 2 4 5 4" xfId="54267" xr:uid="{BA4B0783-B10E-4BEF-942F-0D9A41C3129C}"/>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2 4" xfId="59055" xr:uid="{FFFB4CF8-0A77-44D3-A13D-12549C97CDC3}"/>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2 7" xfId="53072" xr:uid="{6D6C4477-80C9-4BA6-BA56-4F18C26064DF}"/>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3 4" xfId="56085" xr:uid="{76B21D3A-8EA0-4736-8227-1537F9E71FEB}"/>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2 8" xfId="50102" xr:uid="{67E27D30-3501-4443-A7A1-6A51E21B801D}"/>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2 4" xfId="57611" xr:uid="{52C9F2DC-4C3B-4D53-BFC2-797610E1724B}"/>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3 7" xfId="51628" xr:uid="{45441D93-42EC-4879-A24D-28021123E98B}"/>
    <cellStyle name="Comma 2 3 2 2 5 4" xfId="12804" xr:uid="{9D8BE28E-4D9C-43CA-965A-E109CBE6D634}"/>
    <cellStyle name="Comma 2 3 2 2 5 4 2" xfId="30731" xr:uid="{3E520774-AEFA-48CB-9DAB-DD8646CC7D0B}"/>
    <cellStyle name="Comma 2 3 2 2 5 4 3" xfId="42676" xr:uid="{4CC7E46F-0F5E-422C-BB7D-8E48EED844F3}"/>
    <cellStyle name="Comma 2 3 2 2 5 4 4" xfId="54641" xr:uid="{FD0CBDA2-00E6-4A4E-B03E-8304FD925427}"/>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5 9" xfId="48658" xr:uid="{D80EEF63-818E-4E41-AF3B-312BDE2401F5}"/>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2 4" xfId="58333" xr:uid="{0982DB7C-CB00-40CC-8790-AB7FA5226E85}"/>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2 7" xfId="52350" xr:uid="{7458652F-AEFC-411B-B58A-AC9050F61419}"/>
    <cellStyle name="Comma 2 3 2 2 6 3" xfId="13526" xr:uid="{6EB5539B-7184-4198-95AB-E0BDC65CA55A}"/>
    <cellStyle name="Comma 2 3 2 2 6 3 2" xfId="31453" xr:uid="{A930A7C3-A636-4337-AB15-46949389CC59}"/>
    <cellStyle name="Comma 2 3 2 2 6 3 3" xfId="43398" xr:uid="{5BA0A557-E4FE-4A84-A596-B62D0B95B9DD}"/>
    <cellStyle name="Comma 2 3 2 2 6 3 4" xfId="55363" xr:uid="{F6A7E53B-DFFA-4775-A6C0-A90F52344712}"/>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6 8" xfId="49380" xr:uid="{E866AE4A-E514-406C-9CEC-52688D8E171A}"/>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2 4" xfId="56889" xr:uid="{2D605CFD-B2FE-4951-A0DF-C63BB5E724EA}"/>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7 7" xfId="50906" xr:uid="{60CDFD93-EA33-4EE6-93C2-6E4707EA3B45}"/>
    <cellStyle name="Comma 2 3 2 2 8" xfId="12082" xr:uid="{5A9EFE3B-7CC2-469F-9FD2-BB1BF530869E}"/>
    <cellStyle name="Comma 2 3 2 2 8 2" xfId="30009" xr:uid="{57CC3963-016F-4FD1-8D27-F590FE25C00D}"/>
    <cellStyle name="Comma 2 3 2 2 8 3" xfId="41954" xr:uid="{6D6F8DB8-EC01-4AB5-A46F-59A109F17191}"/>
    <cellStyle name="Comma 2 3 2 2 8 4" xfId="53919" xr:uid="{4692EC06-C419-4358-A171-105EE871B5FB}"/>
    <cellStyle name="Comma 2 3 2 2 9" xfId="18041" xr:uid="{1A874A96-F7B2-4715-93F4-5C0A9FE35A8F}"/>
    <cellStyle name="Comma 2 3 2 3" xfId="177" xr:uid="{00000000-0005-0000-0000-00001F000000}"/>
    <cellStyle name="Comma 2 3 2 3 10" xfId="36029" xr:uid="{F46B5BC6-B9D3-4336-A3D5-BA6018C17EB7}"/>
    <cellStyle name="Comma 2 3 2 3 11" xfId="47994" xr:uid="{9AA3EF42-7B59-4FDC-8133-4928974CC20E}"/>
    <cellStyle name="Comma 2 3 2 3 2" xfId="525" xr:uid="{00000000-0005-0000-0000-00001F000000}"/>
    <cellStyle name="Comma 2 3 2 3 2 10" xfId="48342" xr:uid="{A2FC1761-D70B-4868-8EAE-73B43838EF2E}"/>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2 4" xfId="59461" xr:uid="{C1669482-DB25-4626-A9FA-B6A9FBCC82AC}"/>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2 7" xfId="53478" xr:uid="{613C1773-AC3C-4AB5-8351-3049358EC6D0}"/>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3 4" xfId="56491" xr:uid="{25FBC95E-9A63-44BC-BA68-6C5904D5591B}"/>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2 8" xfId="50508" xr:uid="{754400EE-CD1F-4C01-A975-72178E4F0CD8}"/>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2 4" xfId="58017" xr:uid="{20AF850A-4084-4E36-A7A9-26F482E37CEB}"/>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3 7" xfId="52034" xr:uid="{1198FA5C-46B7-40EB-A15D-DC21B77B09B4}"/>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4 4" xfId="55047" xr:uid="{21852080-3498-47E8-83FE-FEC35D7CEDC0}"/>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2 9" xfId="49064" xr:uid="{363CAA94-CAEA-4C01-A918-75E83E540792}"/>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2 4" xfId="58739" xr:uid="{7DCB6228-10DA-45ED-8A4C-ECC011111509}"/>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2 7" xfId="52756" xr:uid="{EC0CD13F-DAF7-435F-9180-76CD47908141}"/>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3 4" xfId="55769" xr:uid="{09B2AD5C-267B-4ED7-B564-85CEB8E2988B}"/>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3 8" xfId="49786" xr:uid="{741461CC-4D13-4A15-8A78-397FA20DCBDA}"/>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2 4" xfId="57295" xr:uid="{32D9F10A-D8DF-48B7-93D9-2BF0377F23EF}"/>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4 7" xfId="51312" xr:uid="{AFF2EABF-C252-4C4C-80DA-F4AB1732F199}"/>
    <cellStyle name="Comma 2 3 2 3 2 5" xfId="12488" xr:uid="{F4835613-203A-4F12-B178-A938516CDD1A}"/>
    <cellStyle name="Comma 2 3 2 3 2 5 2" xfId="30415" xr:uid="{52130B6B-11E3-41F9-B836-0A3C5310A164}"/>
    <cellStyle name="Comma 2 3 2 3 2 5 3" xfId="42360" xr:uid="{F070ECB9-6E1E-471F-8715-AE0C5B09D57D}"/>
    <cellStyle name="Comma 2 3 2 3 2 5 4" xfId="54325" xr:uid="{F5BA8B2F-BB82-4A44-989D-D1A9DC97C399}"/>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2 4" xfId="59113" xr:uid="{C801634E-2E56-4719-B7FC-01337EEA11E8}"/>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2 7" xfId="53130" xr:uid="{288D8B25-334D-4965-AD9C-1F781A5F61D3}"/>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3 4" xfId="56143" xr:uid="{22AE6E28-D4A0-4F67-B1E2-862CB24E541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2 8" xfId="50160" xr:uid="{638DEFD3-7114-4D51-8BC5-55754B9B5B99}"/>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2 4" xfId="57669" xr:uid="{F2E44D43-BA23-4372-8A17-FF5ADB848800}"/>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3 7" xfId="51686" xr:uid="{00BD7434-36E2-475D-98C2-B1A340F30121}"/>
    <cellStyle name="Comma 2 3 2 3 3 4" xfId="12862" xr:uid="{BE0E4B9B-6941-4BD2-9C06-A3476199AD67}"/>
    <cellStyle name="Comma 2 3 2 3 3 4 2" xfId="30789" xr:uid="{E63921F6-D240-4935-A2B4-D4F06AAAF314}"/>
    <cellStyle name="Comma 2 3 2 3 3 4 3" xfId="42734" xr:uid="{30AFADE8-F111-4495-BA48-D8E743DAB952}"/>
    <cellStyle name="Comma 2 3 2 3 3 4 4" xfId="54699" xr:uid="{08DFEF12-BB35-496A-BCF5-5A2864A5BD0F}"/>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3 9" xfId="48716" xr:uid="{4BD3FF85-A989-4513-B282-1CBD1F2E9883}"/>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2 4" xfId="58391" xr:uid="{FC04477B-1688-4467-9457-B8C0FBFF16E1}"/>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2 7" xfId="52408" xr:uid="{FCAC4FC4-DB1F-421D-8D79-F0AA148A2FBD}"/>
    <cellStyle name="Comma 2 3 2 3 4 3" xfId="13584" xr:uid="{7FEEE20B-BB8A-4C98-9BA9-854FF51BCF3A}"/>
    <cellStyle name="Comma 2 3 2 3 4 3 2" xfId="31511" xr:uid="{E760F671-578F-4B82-ACA0-F8FC3C408119}"/>
    <cellStyle name="Comma 2 3 2 3 4 3 3" xfId="43456" xr:uid="{A77979B5-42AD-47B7-8FD3-F111A9456604}"/>
    <cellStyle name="Comma 2 3 2 3 4 3 4" xfId="55421" xr:uid="{6C8593B8-31AF-4395-86AA-802E0BBAB91B}"/>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4 8" xfId="49438" xr:uid="{B5600656-8E0C-401C-BF7E-C0744490E792}"/>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2 4" xfId="56947" xr:uid="{C6E81E12-ACAD-4E15-B45E-D20636819DEA}"/>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5 7" xfId="50964" xr:uid="{780A720C-16DC-481A-9F2E-BC94821B1236}"/>
    <cellStyle name="Comma 2 3 2 3 6" xfId="12140" xr:uid="{3AB8BEFE-721C-4790-B0F1-748BB394BA9A}"/>
    <cellStyle name="Comma 2 3 2 3 6 2" xfId="30067" xr:uid="{676351C5-D0E5-493A-B8DD-E9EDE57CF497}"/>
    <cellStyle name="Comma 2 3 2 3 6 3" xfId="42012" xr:uid="{939BA7D9-668F-4C24-9DA0-76D708A6477B}"/>
    <cellStyle name="Comma 2 3 2 3 6 4" xfId="53977" xr:uid="{C1847E27-4F80-4242-8AAE-10D3AC913501}"/>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11" xfId="48110" xr:uid="{7C0D93B9-56BB-4B3E-B7CE-BBC780CFBF14}"/>
    <cellStyle name="Comma 2 3 2 4 2" xfId="641" xr:uid="{00000000-0005-0000-0000-00001F000000}"/>
    <cellStyle name="Comma 2 3 2 4 2 10" xfId="48458" xr:uid="{968FAC61-DEC8-4D8E-9C5D-FCF4F1143CD8}"/>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2 4" xfId="59577" xr:uid="{3CC90930-A3EB-475C-AAED-24DFE08DEFE6}"/>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2 7" xfId="53594" xr:uid="{91EDFD7D-2B5D-4EEB-A515-A7BED54B7754}"/>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3 4" xfId="56607" xr:uid="{C0CCE73B-D238-4706-9FDC-12FC606B1915}"/>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2 8" xfId="50624" xr:uid="{28FAF33B-B4D2-4B47-952E-081AB992BBCC}"/>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2 4" xfId="58133" xr:uid="{4575EA92-EFB6-464A-A074-E6836D5B614C}"/>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3 7" xfId="52150" xr:uid="{83E97340-7A1F-4605-83D5-5ADE7D769C63}"/>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4 4" xfId="55163" xr:uid="{2EBE3869-B71A-45D0-851D-5B3C1D2662F4}"/>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2 9" xfId="49180" xr:uid="{BC7F4CE9-7E79-405D-9410-6F148B222D05}"/>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2 4" xfId="58855" xr:uid="{BEB0A73B-F888-4A8E-9702-CD529FA155DF}"/>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2 7" xfId="52872" xr:uid="{FDE1CE51-8FA0-4540-85C9-3417E778187F}"/>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3 4" xfId="55885" xr:uid="{EA3645C2-37D0-4D35-9EB7-6379F0DE487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3 8" xfId="49902" xr:uid="{2F53CC22-496C-461A-A0FE-8430FC10C742}"/>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2 4" xfId="57411" xr:uid="{B34BC53F-8A9F-4C36-8A18-D2C7E64A52CA}"/>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4 7" xfId="51428" xr:uid="{2B2E8519-EBF9-4C62-8C05-E0EFFD0B1ABE}"/>
    <cellStyle name="Comma 2 3 2 4 2 5" xfId="12604" xr:uid="{1EC31A7B-6E50-440B-9F0D-FC143C75A686}"/>
    <cellStyle name="Comma 2 3 2 4 2 5 2" xfId="30531" xr:uid="{5CCBFEF5-9FBB-40F0-ABBE-E95EE8D8542E}"/>
    <cellStyle name="Comma 2 3 2 4 2 5 3" xfId="42476" xr:uid="{0811EBC1-C50B-430C-B057-30697DD3CD56}"/>
    <cellStyle name="Comma 2 3 2 4 2 5 4" xfId="54441" xr:uid="{2AE0D37F-31D1-439D-9849-8CB6BDC113B4}"/>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2 4" xfId="59229" xr:uid="{AB5E32D6-F7ED-4347-9018-D5267D7EA939}"/>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2 7" xfId="53246" xr:uid="{C908785C-126D-4512-932C-A1335D16C69F}"/>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3 4" xfId="56259" xr:uid="{85C39AA6-1203-46F8-ACB0-5E5488F2ED78}"/>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2 8" xfId="50276" xr:uid="{3EB9C85E-727C-4EBF-82D4-D7CFFDD38223}"/>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2 4" xfId="57785" xr:uid="{0266D38B-5C89-4A09-BB8B-661AC54281D5}"/>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3 7" xfId="51802" xr:uid="{71E9B9EF-A547-4ACE-98A9-B8027EA3F80D}"/>
    <cellStyle name="Comma 2 3 2 4 3 4" xfId="12978" xr:uid="{9CA7C8D6-3C1D-45C6-8F08-254DBCE36E03}"/>
    <cellStyle name="Comma 2 3 2 4 3 4 2" xfId="30905" xr:uid="{86407CEB-CAE3-4042-8B77-5ECC58F7A931}"/>
    <cellStyle name="Comma 2 3 2 4 3 4 3" xfId="42850" xr:uid="{9F20429A-C021-40A0-9679-3D742561E029}"/>
    <cellStyle name="Comma 2 3 2 4 3 4 4" xfId="54815" xr:uid="{5EDBB677-B483-494B-BED8-1C9DCE0117B0}"/>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3 9" xfId="48832" xr:uid="{66B91112-6A27-4BA8-A413-A08DB52C207E}"/>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2 4" xfId="58507" xr:uid="{7147E3F6-41E9-4BC9-9A58-1E4F499EE49A}"/>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2 7" xfId="52524" xr:uid="{66D203CE-E88E-448B-9B6F-8045AAA72722}"/>
    <cellStyle name="Comma 2 3 2 4 4 3" xfId="13700" xr:uid="{D37A5B44-AA87-4055-80FC-BABBE4B89323}"/>
    <cellStyle name="Comma 2 3 2 4 4 3 2" xfId="31627" xr:uid="{6E56C27E-76CC-45E9-BF0C-E14DB1B71803}"/>
    <cellStyle name="Comma 2 3 2 4 4 3 3" xfId="43572" xr:uid="{8B5A9021-982C-440D-A28C-CEEA0CFEC7FE}"/>
    <cellStyle name="Comma 2 3 2 4 4 3 4" xfId="55537" xr:uid="{E43F22CA-0263-4F9D-AC20-5076F774DA0C}"/>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4 8" xfId="49554" xr:uid="{64109675-AF95-477D-B75F-2590B806B08D}"/>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2 4" xfId="57063" xr:uid="{E53DD915-7EE0-4D4F-8B40-481CFCF6383A}"/>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5 7" xfId="51080" xr:uid="{BA6FFD75-A616-4CCF-B1A7-3DDF4ED84B7F}"/>
    <cellStyle name="Comma 2 3 2 4 6" xfId="12256" xr:uid="{EAD8F663-AE1F-4334-9679-42965D86F964}"/>
    <cellStyle name="Comma 2 3 2 4 6 2" xfId="30183" xr:uid="{D0692B2D-8B8B-417E-B187-257C48252CE2}"/>
    <cellStyle name="Comma 2 3 2 4 6 3" xfId="42128" xr:uid="{89DC8384-4D0B-450A-8DCF-C5CD101249BE}"/>
    <cellStyle name="Comma 2 3 2 4 6 4" xfId="54093" xr:uid="{E744E8B0-2991-4C7E-9BEA-D2F532C73767}"/>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10" xfId="48226" xr:uid="{D1D3DF89-31C3-435C-B680-8FF01406286A}"/>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2 4" xfId="59345" xr:uid="{62E537E1-61AE-4F51-9FCC-CFC845608F1A}"/>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2 7" xfId="53362" xr:uid="{325EB7A8-65F8-4BB9-9A24-0F82D0F52DA3}"/>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3 4" xfId="56375" xr:uid="{86355877-F01C-413F-B603-2956D92BF564}"/>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2 8" xfId="50392" xr:uid="{917CD239-E075-4581-B22D-4AB203471705}"/>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2 4" xfId="57901" xr:uid="{DED38120-3F81-453D-920A-79A19A50E9B4}"/>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3 7" xfId="51918" xr:uid="{00EE37EA-C7E3-4687-8497-0B9DB253B197}"/>
    <cellStyle name="Comma 2 3 2 5 2 4" xfId="13094" xr:uid="{CF4B0C8D-5ED2-4C95-8080-8D2890246B3D}"/>
    <cellStyle name="Comma 2 3 2 5 2 4 2" xfId="31021" xr:uid="{42AA9EF6-7D5B-4A49-8BF0-CFBD0CB3CFCC}"/>
    <cellStyle name="Comma 2 3 2 5 2 4 3" xfId="42966" xr:uid="{FC70BC18-AA32-4F49-84B1-1ABA51EB88A6}"/>
    <cellStyle name="Comma 2 3 2 5 2 4 4" xfId="54931" xr:uid="{1D427EC1-93C6-4D3D-BAF1-74122F82F1D0}"/>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2 9" xfId="48948" xr:uid="{ED1BDA8E-B9A6-4387-BE8F-D5F5B2EDB4F6}"/>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2 4" xfId="58623" xr:uid="{5032FD9A-457D-4E57-96C2-45842723EA70}"/>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2 7" xfId="52640" xr:uid="{7B75D64C-2E46-4811-BEC8-CFF35D33951D}"/>
    <cellStyle name="Comma 2 3 2 5 3 3" xfId="13816" xr:uid="{96C25A0A-6E85-4AF4-BF64-B6CF2A7EFF9C}"/>
    <cellStyle name="Comma 2 3 2 5 3 3 2" xfId="31743" xr:uid="{2FEA23F9-9D15-4743-A38F-BD5DD54BC1DE}"/>
    <cellStyle name="Comma 2 3 2 5 3 3 3" xfId="43688" xr:uid="{85D53955-2CFC-41CB-8DE3-32472A669613}"/>
    <cellStyle name="Comma 2 3 2 5 3 3 4" xfId="55653" xr:uid="{76379D72-DB2E-4A1D-9AFB-BEAE194E4B07}"/>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3 8" xfId="49670" xr:uid="{7356794B-9BD6-4DAC-93B3-8C0CD2D493E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2 4" xfId="57179" xr:uid="{7C4F2636-795A-42FA-9266-1748732A3B9F}"/>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4 7" xfId="51196" xr:uid="{17675FA7-BF16-4623-BECF-AEE071503530}"/>
    <cellStyle name="Comma 2 3 2 5 5" xfId="12372" xr:uid="{278B0E55-5F95-474F-9B2D-349C3363F003}"/>
    <cellStyle name="Comma 2 3 2 5 5 2" xfId="30299" xr:uid="{FFC779D0-AA3C-4335-9CFD-7CDC01135691}"/>
    <cellStyle name="Comma 2 3 2 5 5 3" xfId="42244" xr:uid="{441F34D0-B615-46B5-887C-E715F5547F4B}"/>
    <cellStyle name="Comma 2 3 2 5 5 4" xfId="54209" xr:uid="{B295793F-CEA9-4007-BF8C-5FE41C0D5B54}"/>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2 4" xfId="58997" xr:uid="{AFF9CC36-3EDC-4030-B804-FEB4C0DB4272}"/>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2 7" xfId="53014" xr:uid="{0570A0C9-BCAC-479C-83B7-B1924EC05DE0}"/>
    <cellStyle name="Comma 2 3 2 6 2 3" xfId="14190" xr:uid="{88DF4FA7-FC2A-489A-B6E3-132B18D467F2}"/>
    <cellStyle name="Comma 2 3 2 6 2 3 2" xfId="32117" xr:uid="{AB134420-06A7-46D8-ABC9-2515E6AB7507}"/>
    <cellStyle name="Comma 2 3 2 6 2 3 3" xfId="44062" xr:uid="{FE1E21E9-2858-4FE0-A785-D403FF660E8B}"/>
    <cellStyle name="Comma 2 3 2 6 2 3 4" xfId="56027" xr:uid="{4C3706C1-7D2D-4CF8-A06A-1A60C5A8C808}"/>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2 8" xfId="50044" xr:uid="{9D3BCFF2-6ED4-4A78-8999-502247585E16}"/>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2 4" xfId="57553" xr:uid="{6C4347E5-36F0-4CE5-A5D4-3EA881524762}"/>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3 7" xfId="51570" xr:uid="{640D3C22-D0B5-4469-B4A7-FCB6E2751578}"/>
    <cellStyle name="Comma 2 3 2 6 4" xfId="12746" xr:uid="{C07BC42D-44F9-4C48-8737-183C9928DA4B}"/>
    <cellStyle name="Comma 2 3 2 6 4 2" xfId="30673" xr:uid="{4CDBAC6C-D320-4EC2-961C-327935E77880}"/>
    <cellStyle name="Comma 2 3 2 6 4 3" xfId="42618" xr:uid="{C7D4F192-21F6-49A6-B860-565DE82A1185}"/>
    <cellStyle name="Comma 2 3 2 6 4 4" xfId="54583" xr:uid="{D1C9C48F-971C-411F-9CB0-5C091A3E3F6F}"/>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6 9" xfId="48600" xr:uid="{43AF5906-F5D7-4F43-A80C-4D378A5ACC32}"/>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2 4" xfId="58275" xr:uid="{0AD12F05-743E-4594-860A-ED475B35D431}"/>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2 7" xfId="52292" xr:uid="{96BAE39C-67EE-4361-86CE-F6DCE2AF3181}"/>
    <cellStyle name="Comma 2 3 2 7 3" xfId="13468" xr:uid="{245742A4-2A73-4738-BCD4-655783772433}"/>
    <cellStyle name="Comma 2 3 2 7 3 2" xfId="31395" xr:uid="{8C836B24-AEB4-43F8-B25E-3FF692B956A8}"/>
    <cellStyle name="Comma 2 3 2 7 3 3" xfId="43340" xr:uid="{385F15EC-7593-4ED5-9CBE-C51092D88E50}"/>
    <cellStyle name="Comma 2 3 2 7 3 4" xfId="55305" xr:uid="{B36F82AA-A880-4764-922A-F03BE435E245}"/>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7 8" xfId="49322" xr:uid="{192CA899-B7CB-4D38-A1B0-E2AB4E52F16D}"/>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2 4" xfId="59719" xr:uid="{3AB2CA45-4096-40FD-8936-9410152E4CD6}"/>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2 7" xfId="53736" xr:uid="{888A1EFA-34CF-4461-A358-0968A6D772E1}"/>
    <cellStyle name="Comma 2 3 2 8 3" xfId="14912" xr:uid="{AAA6D07A-4225-4CE1-85D3-28E418DDF93C}"/>
    <cellStyle name="Comma 2 3 2 8 3 2" xfId="32839" xr:uid="{7386A19D-845D-48D7-A2D1-D07AF4B658CF}"/>
    <cellStyle name="Comma 2 3 2 8 3 3" xfId="44784" xr:uid="{12DDFC47-B32A-4783-BCB7-9B1629E0538E}"/>
    <cellStyle name="Comma 2 3 2 8 3 4" xfId="56749" xr:uid="{0B488076-26EB-4A14-A0E3-5B54752EFEB0}"/>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8 8" xfId="50766" xr:uid="{07F5D99C-D3EA-45F1-B362-ECDDCA33C5A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2 4" xfId="56831" xr:uid="{A73F7721-5016-4015-B8AF-79D8178671B8}"/>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2 9 7" xfId="50848" xr:uid="{11FCFD77-0E4B-4F48-B303-E54C3C2C423D}"/>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14" xfId="47906" xr:uid="{5C8DDF26-BCB9-449D-9BC0-7A961DD0A86F}"/>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13" xfId="47964" xr:uid="{311AACFB-3CAD-429C-BF12-75DBB53AC1AB}"/>
    <cellStyle name="Comma 2 3 3 2 2" xfId="263" xr:uid="{00000000-0005-0000-0000-000003000000}"/>
    <cellStyle name="Comma 2 3 3 2 2 10" xfId="36115" xr:uid="{F25CDC2A-A0A5-474A-B6F4-366907A6FD2F}"/>
    <cellStyle name="Comma 2 3 3 2 2 11" xfId="48080" xr:uid="{3C1B039B-C28F-4CB5-8D0E-1CBF41470002}"/>
    <cellStyle name="Comma 2 3 3 2 2 2" xfId="611" xr:uid="{00000000-0005-0000-0000-000003000000}"/>
    <cellStyle name="Comma 2 3 3 2 2 2 10" xfId="48428" xr:uid="{9E0293D2-6A64-46C0-BBC7-130FE2ED2D9E}"/>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2 4" xfId="59547" xr:uid="{30536086-90DB-41AD-9FFB-9D0815D2DE87}"/>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2 7" xfId="53564" xr:uid="{C48BF063-3129-4D51-A154-3B3B06A6F344}"/>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3 4" xfId="56577" xr:uid="{E4F7DEBD-DB09-4AE7-9DEC-AC9597540B42}"/>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2 8" xfId="50594" xr:uid="{B840581F-F27B-47AB-87E5-F17738F8C049}"/>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2 4" xfId="58103" xr:uid="{1A106797-5EFD-4BA2-9CCE-2D693F7F725E}"/>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3 7" xfId="52120" xr:uid="{480CCBD0-04D9-4D33-AE32-3A6A4DEF05B0}"/>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4 4" xfId="55133" xr:uid="{3860AACF-C191-4CD8-947E-3F4AC4937988}"/>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2 9" xfId="49150" xr:uid="{07DFF6B0-FE63-42D4-B51E-4CD749CF5759}"/>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2 4" xfId="58825" xr:uid="{EDED9D3D-95CC-4A49-947F-9E220ECC5F15}"/>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2 7" xfId="52842" xr:uid="{7B6FD995-C66C-4DE7-AA06-8AC0730762C3}"/>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3 4" xfId="55855" xr:uid="{AF6C5923-416B-4672-AD85-C490987AD160}"/>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3 8" xfId="49872" xr:uid="{5B90B058-EF48-46D1-8C7C-83B197C04259}"/>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2 4" xfId="57381" xr:uid="{32C53994-9D01-4ACB-8C1F-F6B0140A63BC}"/>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4 7" xfId="51398" xr:uid="{4D634F94-F35D-479D-A94C-21F2A7DBB49C}"/>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5 4" xfId="54411" xr:uid="{0B07752C-A6AB-4C79-BDD6-04BADD3E5114}"/>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2 4" xfId="59199" xr:uid="{A6D29B3E-8779-45B5-ABAB-CFCC9F1F8051}"/>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2 7" xfId="53216" xr:uid="{FC837949-31AE-408D-B078-45B54DF6607F}"/>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3 4" xfId="56229" xr:uid="{998072FF-344A-4FA4-BC0A-FAB4BAEFAF87}"/>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2 8" xfId="50246" xr:uid="{1EF0C26A-F662-4082-9A5D-D2558D5BF9D2}"/>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2 4" xfId="57755" xr:uid="{05EB7F0C-E798-4892-B00D-E6519F3564C8}"/>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3 7" xfId="51772" xr:uid="{1E727757-D601-4285-A1C9-51353BEC402A}"/>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4 4" xfId="54785" xr:uid="{EF203C39-CE58-456D-851E-7C476EB5A0F5}"/>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3 9" xfId="48802" xr:uid="{9A173B78-2681-4839-B2FC-74E7C97A2297}"/>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2 4" xfId="58477" xr:uid="{42211ED2-46DD-41D5-B6BA-1F3E46B89FBC}"/>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2 7" xfId="52494" xr:uid="{50B18468-461A-4FAC-9DF5-CFCBBD0D3C84}"/>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3 4" xfId="55507" xr:uid="{BBA4AA67-6830-4E9F-8B29-7E7166EC0E08}"/>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4 8" xfId="49524" xr:uid="{5413556E-CBC0-4A3B-9B57-16A05949B806}"/>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2 4" xfId="57033" xr:uid="{F5E831D2-154A-4ED8-B0AE-BB0666FC9424}"/>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5 7" xfId="51050" xr:uid="{05818CFE-AAA4-4F2D-805F-8AE768057000}"/>
    <cellStyle name="Comma 2 3 3 2 2 6" xfId="12226" xr:uid="{BA3E6BEC-AB6E-477B-A446-E4902FD6F6D6}"/>
    <cellStyle name="Comma 2 3 3 2 2 6 2" xfId="30153" xr:uid="{4A2B5EE0-C75B-4602-AF9B-8C9680B86DAE}"/>
    <cellStyle name="Comma 2 3 3 2 2 6 3" xfId="42098" xr:uid="{303CCA68-A8D5-4254-B759-0A764A8BA9B7}"/>
    <cellStyle name="Comma 2 3 3 2 2 6 4" xfId="54063" xr:uid="{2B10F869-9B8C-44C9-B29C-0ED590D781F1}"/>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11" xfId="48196" xr:uid="{DAC134D5-9BBB-4EC3-83FE-1C56C673DAD5}"/>
    <cellStyle name="Comma 2 3 3 2 3 2" xfId="727" xr:uid="{00000000-0005-0000-0000-000003000000}"/>
    <cellStyle name="Comma 2 3 3 2 3 2 10" xfId="48544" xr:uid="{F9BD6134-F4E6-4728-B68F-D3173F2015AD}"/>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2 4" xfId="59663" xr:uid="{B198A4AF-AB4E-404A-83E1-7DCC16BE7916}"/>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2 7" xfId="53680" xr:uid="{31B8EDFB-1201-457E-97E5-4F37B0090083}"/>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3 4" xfId="56693" xr:uid="{F1799578-91FE-4A53-8B97-7C35CA96A563}"/>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2 8" xfId="50710" xr:uid="{88301806-6188-49C7-9188-3ED3ED6F518C}"/>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2 4" xfId="58219" xr:uid="{0E3F58D5-F654-49B3-A4F8-71AE5F7F9BD9}"/>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3 7" xfId="52236" xr:uid="{5AFD721C-A830-4393-9C2E-4BE4FAEAD741}"/>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4 4" xfId="55249" xr:uid="{4A79732F-7666-46B6-96B1-681714982808}"/>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2 9" xfId="49266" xr:uid="{8CB9BE70-B7D1-43FA-8E5B-E961190D7F63}"/>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2 4" xfId="58941" xr:uid="{96765C7A-E0B3-46A8-AB2D-CECAF017B472}"/>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2 7" xfId="52958" xr:uid="{A7561114-EB8E-4A30-8A83-AF01BF15E24C}"/>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3 4" xfId="55971" xr:uid="{3EE148E5-90F7-463D-9561-4849598F13AA}"/>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3 8" xfId="49988" xr:uid="{15E3384C-AE0D-4D3E-B869-079B8D93CFD6}"/>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2 4" xfId="57497" xr:uid="{D783F7B3-6588-48BE-A627-D70858636456}"/>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4 7" xfId="51514" xr:uid="{CD67D0EC-8916-4BC9-89BE-0EF0C3811207}"/>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5 4" xfId="54527" xr:uid="{ED74BF02-63C7-4B90-BF30-F44229EA93C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2 4" xfId="59315" xr:uid="{D87E73B1-5F67-4EA9-9ACA-0B7C8C5E9CF4}"/>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2 7" xfId="53332" xr:uid="{F40FBCFB-4009-4C9D-91AA-EF2A800C5D1F}"/>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3 4" xfId="56345" xr:uid="{C59C41AA-2B2E-46D8-975B-0A04C35FCAB8}"/>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2 8" xfId="50362" xr:uid="{91AF910C-1D5A-495F-AFE9-604C5BCB57C1}"/>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2 4" xfId="57871" xr:uid="{A005D124-BAF8-42BB-9C33-E3D7D8FD0E40}"/>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3 7" xfId="51888" xr:uid="{01061B04-1329-4A5C-A170-201FE4680A1F}"/>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4 4" xfId="54901" xr:uid="{3D360EEC-498B-4D8D-8430-F081C83E741B}"/>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3 9" xfId="48918" xr:uid="{354F4F82-4AB3-497C-B430-598D4C56C78B}"/>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2 4" xfId="58593" xr:uid="{2FFFD29D-74DF-4124-A6C2-6D2B14DDB64A}"/>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2 7" xfId="52610" xr:uid="{F744E7C1-1A4F-47C8-951C-B74ED6C0CDD8}"/>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3 4" xfId="55623" xr:uid="{313E66E6-C6A8-4BE1-855A-B05C15683498}"/>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4 8" xfId="49640" xr:uid="{294BA5C0-55A8-47FE-B482-BE6836B28289}"/>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2 4" xfId="57149" xr:uid="{8DC306DF-9EB3-4102-A4D9-E97BAB4A3DD4}"/>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5 7" xfId="51166" xr:uid="{0F51BBDE-2205-4337-9B13-B6208716F064}"/>
    <cellStyle name="Comma 2 3 3 2 3 6" xfId="12342" xr:uid="{39DB0135-2ED6-4B7A-8D51-C86B8AD6F72E}"/>
    <cellStyle name="Comma 2 3 3 2 3 6 2" xfId="30269" xr:uid="{A5E844ED-FA59-4A83-9558-026B28A49B90}"/>
    <cellStyle name="Comma 2 3 3 2 3 6 3" xfId="42214" xr:uid="{29569D7F-6B24-4F91-BF49-639452D497A2}"/>
    <cellStyle name="Comma 2 3 3 2 3 6 4" xfId="54179" xr:uid="{7915648E-DB0F-41EA-8817-E34831BAD51C}"/>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10" xfId="48312" xr:uid="{B4880A41-D8C3-42DF-8089-127E65764AD9}"/>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2 4" xfId="59431" xr:uid="{F5497B64-FEEC-4B16-8129-67621409EAB6}"/>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2 7" xfId="53448" xr:uid="{7E491D97-4BBF-4671-9CAE-2E495EB9F2D4}"/>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3 4" xfId="56461" xr:uid="{7D5168A5-6A0F-458C-9E3D-3E72938C0636}"/>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2 8" xfId="50478" xr:uid="{469D4EDD-5D84-4163-BE91-EF6F23930168}"/>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2 4" xfId="57987" xr:uid="{4C8087C7-AB0E-4A6A-AB9F-9ABCECAAC94C}"/>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3 7" xfId="52004" xr:uid="{18B983A4-E480-4FDD-BB9C-18FA1DDC8C8E}"/>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4 4" xfId="55017" xr:uid="{85D6F525-42D5-4E23-8B85-E9BEC886A039}"/>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2 9" xfId="49034" xr:uid="{75DAC792-A185-4E9F-AF44-7903F9BDE4D0}"/>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2 4" xfId="58709" xr:uid="{C503B0FF-EBF8-467F-9752-B87C8B76F6B1}"/>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2 7" xfId="52726" xr:uid="{2B0BE90B-F907-41D8-90EF-EF2931A28BE6}"/>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3 4" xfId="55739" xr:uid="{3F17A5DD-005B-47E7-A3A4-DC0A60D097A1}"/>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3 8" xfId="49756" xr:uid="{398FE9AC-080F-4799-86C9-115D08E914C8}"/>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2 4" xfId="57265" xr:uid="{3CE2F4B7-6A97-4723-8125-362CFF93A4A8}"/>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4 7" xfId="51282" xr:uid="{65E1AFA1-A6D0-4A3E-BBEC-D150F170AC1D}"/>
    <cellStyle name="Comma 2 3 3 2 4 5" xfId="12458" xr:uid="{DDEF7C1F-8B80-4F5D-8C29-821DEF0D84B5}"/>
    <cellStyle name="Comma 2 3 3 2 4 5 2" xfId="30385" xr:uid="{001364BB-1771-4582-808E-532DC13CA1A9}"/>
    <cellStyle name="Comma 2 3 3 2 4 5 3" xfId="42330" xr:uid="{9E4DC6DC-1D51-4D75-9435-6B59D667EE73}"/>
    <cellStyle name="Comma 2 3 3 2 4 5 4" xfId="54295" xr:uid="{34082207-A3C3-452B-ABA5-A0CE444C3F48}"/>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2 4" xfId="59083" xr:uid="{8F698109-15F2-4C73-8329-74B7F4CED9CB}"/>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2 7" xfId="53100" xr:uid="{E1F1595D-2E80-478C-81B8-864A2934F86E}"/>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3 4" xfId="56113" xr:uid="{7FF234DD-B918-4E8C-8531-73E44621D1D3}"/>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2 8" xfId="50130" xr:uid="{A4823CCB-0ECE-423D-B547-067B67259A5C}"/>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2 4" xfId="57639" xr:uid="{ADD2E58A-B5F5-4907-BE2F-56EFDC700FF0}"/>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3 7" xfId="51656" xr:uid="{71CDE1F2-BA7E-4797-87E3-54BB66E45F2E}"/>
    <cellStyle name="Comma 2 3 3 2 5 4" xfId="12832" xr:uid="{FD83D24B-DC5E-4C68-A6F5-72A4E0F35FC8}"/>
    <cellStyle name="Comma 2 3 3 2 5 4 2" xfId="30759" xr:uid="{BD682544-1E65-4197-A9E3-C86D00C0820F}"/>
    <cellStyle name="Comma 2 3 3 2 5 4 3" xfId="42704" xr:uid="{6C326104-C158-45D7-81B8-04830E131EC4}"/>
    <cellStyle name="Comma 2 3 3 2 5 4 4" xfId="54669" xr:uid="{2999493F-2D24-471C-9AF9-DFC4EF89DD65}"/>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5 9" xfId="48686" xr:uid="{C2692616-2648-4477-A950-861212BB23FF}"/>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2 4" xfId="58361" xr:uid="{8A406BA5-718F-4664-8FE4-95E9744372CC}"/>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2 7" xfId="52378" xr:uid="{7A906C67-A0CB-4CCB-9166-84CB5E35A557}"/>
    <cellStyle name="Comma 2 3 3 2 6 3" xfId="13554" xr:uid="{27EB8DDB-E7D3-4088-8663-3DEC1794C0A9}"/>
    <cellStyle name="Comma 2 3 3 2 6 3 2" xfId="31481" xr:uid="{29362FF8-1EB3-4DA7-84FF-F37F8AD8E47E}"/>
    <cellStyle name="Comma 2 3 3 2 6 3 3" xfId="43426" xr:uid="{EE55D833-7CFA-4DAD-8683-DAE2C4A5006C}"/>
    <cellStyle name="Comma 2 3 3 2 6 3 4" xfId="55391" xr:uid="{5C3B0D9D-9B6D-42AF-9C31-B725A5135C17}"/>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6 8" xfId="49408" xr:uid="{26C965E7-75FF-4920-82B7-4F0E6E6A5329}"/>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2 4" xfId="56917" xr:uid="{ADF2CEB1-AB80-4BBA-A9C7-97425636E9BA}"/>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7 7" xfId="50934" xr:uid="{4DF0C55D-28EA-4EE0-8403-CB61D5163540}"/>
    <cellStyle name="Comma 2 3 3 2 8" xfId="12110" xr:uid="{62FA0A5C-3283-49D7-9488-1FBE5E85ADCE}"/>
    <cellStyle name="Comma 2 3 3 2 8 2" xfId="30037" xr:uid="{8FB4969E-5D25-4AEE-BB2F-62BF60673437}"/>
    <cellStyle name="Comma 2 3 3 2 8 3" xfId="41982" xr:uid="{EAB7810A-6285-43F9-A16A-CBA2B7852CDC}"/>
    <cellStyle name="Comma 2 3 3 2 8 4" xfId="53947" xr:uid="{4BF37F6B-49A5-4776-B907-155398E7C1CE}"/>
    <cellStyle name="Comma 2 3 3 2 9" xfId="18069" xr:uid="{8695BB4C-7F2C-4682-939A-0E03BFCDD95D}"/>
    <cellStyle name="Comma 2 3 3 3" xfId="205" xr:uid="{00000000-0005-0000-0000-000003000000}"/>
    <cellStyle name="Comma 2 3 3 3 10" xfId="36057" xr:uid="{63CF039D-6DF9-42DA-8D8A-6BD6C7FA451C}"/>
    <cellStyle name="Comma 2 3 3 3 11" xfId="48022" xr:uid="{262F3B16-F6B1-46D6-9F63-E84EFB38FA2A}"/>
    <cellStyle name="Comma 2 3 3 3 2" xfId="553" xr:uid="{00000000-0005-0000-0000-000003000000}"/>
    <cellStyle name="Comma 2 3 3 3 2 10" xfId="48370" xr:uid="{20C791B2-D4C9-4372-B93E-EB395A80C8D9}"/>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2 4" xfId="59489" xr:uid="{86BAB43F-B38F-48EA-A5FA-658EEDC7B318}"/>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2 7" xfId="53506" xr:uid="{1717E918-485A-49AB-A552-4FE0C36D2D4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3 4" xfId="56519" xr:uid="{1F0196EB-EAFA-4082-BFBA-B8D7F3FB98E6}"/>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2 8" xfId="50536" xr:uid="{A626BEEA-E6A7-4756-805C-9E32491E5F78}"/>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2 4" xfId="58045" xr:uid="{F41095ED-32B5-4A3C-A5FD-2C06FBB0A43C}"/>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3 7" xfId="52062" xr:uid="{F7F0CE69-E665-40EC-93FB-9964A4879D1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4 4" xfId="55075" xr:uid="{C7DE8300-16D4-42A6-804B-AC69974331E9}"/>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2 9" xfId="49092" xr:uid="{06F6305D-E9B1-4C2A-9F9D-679E3EA3CC2D}"/>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2 4" xfId="58767" xr:uid="{86CBADA4-7BEC-4C61-9A14-7BBA429DB929}"/>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2 7" xfId="52784" xr:uid="{14762584-2B92-4275-896F-91C67C46A37C}"/>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3 4" xfId="55797" xr:uid="{4F277058-CDFC-473C-B03C-C54EEFFD173F}"/>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3 8" xfId="49814" xr:uid="{2389B60F-252A-4311-A0F3-0BA689A9D145}"/>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2 4" xfId="57323" xr:uid="{969503A7-68D2-4B10-B12E-E5D6D84E5A98}"/>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4 7" xfId="51340" xr:uid="{F1264DC3-1FC3-4FC8-A8F1-78242262D2B8}"/>
    <cellStyle name="Comma 2 3 3 3 2 5" xfId="12516" xr:uid="{4A8955BF-842B-4CE7-B2B8-C2AAD0C758E8}"/>
    <cellStyle name="Comma 2 3 3 3 2 5 2" xfId="30443" xr:uid="{B53751D2-6496-4DF0-85D2-5594E4D5DFFE}"/>
    <cellStyle name="Comma 2 3 3 3 2 5 3" xfId="42388" xr:uid="{AAE34504-E22F-4DEC-8394-BA7734755766}"/>
    <cellStyle name="Comma 2 3 3 3 2 5 4" xfId="54353" xr:uid="{BC3C6129-B398-4D9F-B369-6C6F8C6C3E75}"/>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2 4" xfId="59141" xr:uid="{D5BC4F1C-00BE-47C9-B98D-544465B5CDCF}"/>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2 7" xfId="53158" xr:uid="{0983F6CF-F675-48B4-8B3C-9CF6EF94119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3 4" xfId="56171" xr:uid="{41DEEBFD-9287-4E15-8E44-1E1B53E6DCF9}"/>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2 8" xfId="50188" xr:uid="{89D5294D-7B55-43B3-94F8-F69A93E5BE7C}"/>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2 4" xfId="57697" xr:uid="{2E9B6492-5315-4250-8861-DC67C5C75947}"/>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3 7" xfId="51714" xr:uid="{B97620ED-5B44-4F8D-B774-64CA10FB86CB}"/>
    <cellStyle name="Comma 2 3 3 3 3 4" xfId="12890" xr:uid="{B4203285-C48D-4EEB-85F1-3F0A82BBC943}"/>
    <cellStyle name="Comma 2 3 3 3 3 4 2" xfId="30817" xr:uid="{0A01A0F8-9EA6-4998-9DEE-E16D0381CF56}"/>
    <cellStyle name="Comma 2 3 3 3 3 4 3" xfId="42762" xr:uid="{458DAA47-AA87-411A-B1B9-E7D2406EAC4E}"/>
    <cellStyle name="Comma 2 3 3 3 3 4 4" xfId="54727" xr:uid="{32057252-D4E5-459F-9E56-4837C72D98EB}"/>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3 9" xfId="48744" xr:uid="{E59342D2-94E5-4143-8007-D2AC26CC9047}"/>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2 4" xfId="58419" xr:uid="{F576BDC4-01D2-41FB-AC3C-6769148C9A37}"/>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2 7" xfId="52436" xr:uid="{BC9731A6-891F-42CE-B0F9-C79D4F8D9645}"/>
    <cellStyle name="Comma 2 3 3 3 4 3" xfId="13612" xr:uid="{E95921F7-033E-41B8-8644-0910D0D37CC8}"/>
    <cellStyle name="Comma 2 3 3 3 4 3 2" xfId="31539" xr:uid="{C85FCF7D-1338-4DB0-90C5-2B1C7402B39A}"/>
    <cellStyle name="Comma 2 3 3 3 4 3 3" xfId="43484" xr:uid="{B0AAAF73-989B-4069-A864-1F35215CD6D1}"/>
    <cellStyle name="Comma 2 3 3 3 4 3 4" xfId="55449" xr:uid="{FEB7ADE9-2895-4B6B-8D32-2F8C9A7B86B9}"/>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4 8" xfId="49466" xr:uid="{82BB8B73-B18A-44AC-92A9-0A74F25E02AE}"/>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2 4" xfId="56975" xr:uid="{A30CB30F-2244-48CA-9CDB-1206A413B6D9}"/>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5 7" xfId="50992" xr:uid="{A53B18B3-55E1-40C5-BD4E-4041C030C043}"/>
    <cellStyle name="Comma 2 3 3 3 6" xfId="12168" xr:uid="{9EDF0ECF-77B3-46DF-BF51-4F78CE00F1F9}"/>
    <cellStyle name="Comma 2 3 3 3 6 2" xfId="30095" xr:uid="{94FC2353-CB06-40C1-8E03-B43AEA69FFA8}"/>
    <cellStyle name="Comma 2 3 3 3 6 3" xfId="42040" xr:uid="{51E69454-CA40-499C-BE41-16EDD8144250}"/>
    <cellStyle name="Comma 2 3 3 3 6 4" xfId="54005" xr:uid="{B664FE18-8E19-471C-89B3-80F4769E8023}"/>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11" xfId="48138" xr:uid="{27931BB9-4FCF-4178-B8D6-6DA63648C319}"/>
    <cellStyle name="Comma 2 3 3 4 2" xfId="669" xr:uid="{00000000-0005-0000-0000-000003000000}"/>
    <cellStyle name="Comma 2 3 3 4 2 10" xfId="48486" xr:uid="{D61EAF98-691F-4CEE-9712-4430934E4BDA}"/>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2 4" xfId="59605" xr:uid="{3C0B7F01-79A4-4DD6-9414-D036365099A1}"/>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2 7" xfId="53622" xr:uid="{39E579D0-C2F5-426D-9103-A628112BC4FB}"/>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3 4" xfId="56635" xr:uid="{92E0E9F4-0229-4436-A6FB-2A890A85ABB1}"/>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2 8" xfId="50652" xr:uid="{3AF76D26-694A-403B-AC00-BB9ADC7811DC}"/>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2 4" xfId="58161" xr:uid="{AD17DF86-79FA-4EB2-86DB-77DDCCB3B4E4}"/>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3 7" xfId="52178" xr:uid="{B88F329C-971E-4E5B-9850-1E43EE666ED9}"/>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4 4" xfId="55191" xr:uid="{7619845C-6A0A-4F71-8B15-B1C7199419B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2 9" xfId="49208" xr:uid="{1B0170E0-1415-4F0F-889C-897252C1502B}"/>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2 4" xfId="58883" xr:uid="{EC235D17-8CD8-4B7A-9048-5F8933559D37}"/>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2 7" xfId="52900" xr:uid="{0A5CE899-B74A-4D82-81A6-EE0A5FFC735B}"/>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3 4" xfId="55913" xr:uid="{B8A56B30-D56D-4E74-877B-1F2ECF968F7D}"/>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3 8" xfId="49930" xr:uid="{3519B7B1-B118-418E-8A04-26029E25EEEB}"/>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2 4" xfId="57439" xr:uid="{318D7F8A-4AE6-470A-91F9-A02C7949C5F3}"/>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4 7" xfId="51456" xr:uid="{18654288-0923-423F-9E50-0AF8E810281A}"/>
    <cellStyle name="Comma 2 3 3 4 2 5" xfId="12632" xr:uid="{3459A815-1810-4AEE-B4A5-7E2CA8B75E82}"/>
    <cellStyle name="Comma 2 3 3 4 2 5 2" xfId="30559" xr:uid="{2502864A-0430-4816-87A7-98FA4D833390}"/>
    <cellStyle name="Comma 2 3 3 4 2 5 3" xfId="42504" xr:uid="{42412EBC-3264-4C60-8772-CC1E74B55951}"/>
    <cellStyle name="Comma 2 3 3 4 2 5 4" xfId="54469" xr:uid="{F28FD907-7A7F-4EC8-9E5A-CD42AC5B5C39}"/>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2 4" xfId="59257" xr:uid="{B22FBDA2-3C3B-4523-A8ED-B796D7C448E2}"/>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2 7" xfId="53274" xr:uid="{94621D3D-2670-4F29-81A1-69DE1EB2B1A3}"/>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3 4" xfId="56287" xr:uid="{8AE3D758-68BC-4716-8C6C-5CF698C08DA7}"/>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2 8" xfId="50304" xr:uid="{6BAE0882-D4E5-440C-B327-3CB330F8BD7B}"/>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2 4" xfId="57813" xr:uid="{EB730BB5-A15D-4700-A006-910442CF23D2}"/>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3 7" xfId="51830" xr:uid="{316E4BB5-1599-459D-BF39-31DD023F8B6D}"/>
    <cellStyle name="Comma 2 3 3 4 3 4" xfId="13006" xr:uid="{F620DFDF-ABFC-4E12-BE2E-628C7822FAB1}"/>
    <cellStyle name="Comma 2 3 3 4 3 4 2" xfId="30933" xr:uid="{1F9B60FA-1A7C-463C-8F44-9DEA3F263D36}"/>
    <cellStyle name="Comma 2 3 3 4 3 4 3" xfId="42878" xr:uid="{6719089D-D4D4-4306-A425-947E04ED238B}"/>
    <cellStyle name="Comma 2 3 3 4 3 4 4" xfId="54843" xr:uid="{0E2810BE-F4DD-449E-854F-F0C11B77477E}"/>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3 9" xfId="48860" xr:uid="{FF9BF79E-A05D-4397-8B34-60A1268216F1}"/>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2 4" xfId="58535" xr:uid="{9D599466-4972-4BB8-8BA5-724A39297B53}"/>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2 7" xfId="52552" xr:uid="{913B2EFB-B93F-488F-B411-64BCC9221277}"/>
    <cellStyle name="Comma 2 3 3 4 4 3" xfId="13728" xr:uid="{7CC0B17E-2EA8-40C4-8A71-3957C60465A2}"/>
    <cellStyle name="Comma 2 3 3 4 4 3 2" xfId="31655" xr:uid="{3B4EC4D2-6156-40DA-A609-CB21F38C14A9}"/>
    <cellStyle name="Comma 2 3 3 4 4 3 3" xfId="43600" xr:uid="{F8F4A83E-ECDF-4590-9CCB-6A98131CD36F}"/>
    <cellStyle name="Comma 2 3 3 4 4 3 4" xfId="55565" xr:uid="{5FF9EE56-F64A-4F62-A75B-052E62CDB201}"/>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4 8" xfId="49582" xr:uid="{B5D0FE60-8639-4608-A1B7-A02F58A976D5}"/>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2 4" xfId="57091" xr:uid="{6CAD8989-9C90-41D3-8E30-293A896E2E46}"/>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5 7" xfId="51108" xr:uid="{E6BCF374-A644-43A3-BB0F-459A26EAA22F}"/>
    <cellStyle name="Comma 2 3 3 4 6" xfId="12284" xr:uid="{4DBC25F8-E776-4758-A4D4-2AEC39704840}"/>
    <cellStyle name="Comma 2 3 3 4 6 2" xfId="30211" xr:uid="{53C0161D-894D-46FB-8946-8B27BA62BE44}"/>
    <cellStyle name="Comma 2 3 3 4 6 3" xfId="42156" xr:uid="{57E7C694-4504-4C13-8A98-E2A128360E86}"/>
    <cellStyle name="Comma 2 3 3 4 6 4" xfId="54121" xr:uid="{CFABB6AB-85F4-4445-8546-596CCF542A7F}"/>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10" xfId="48254" xr:uid="{FF61B402-6BCE-4FB3-B1A0-1E3F494355F5}"/>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2 4" xfId="59373" xr:uid="{43D36139-75DD-4540-992B-0EC2396C6C7A}"/>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2 7" xfId="53390" xr:uid="{E9C6965B-4E7B-45D7-AD71-1CD61D065494}"/>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3 4" xfId="56403" xr:uid="{6E70A471-1F46-424B-A3EB-B7B2384467AF}"/>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2 8" xfId="50420" xr:uid="{23D65630-0E1C-4723-B754-5346014FE02F}"/>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2 4" xfId="57929" xr:uid="{84A08B77-6CB0-42CB-8157-5CC55BFFACC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3 7" xfId="51946" xr:uid="{5EB5CAF0-8969-4161-B800-0A9A7C114AD4}"/>
    <cellStyle name="Comma 2 3 3 5 2 4" xfId="13122" xr:uid="{7B2BFB5E-D3CA-4610-A505-C19C0A16A322}"/>
    <cellStyle name="Comma 2 3 3 5 2 4 2" xfId="31049" xr:uid="{6ACE6715-F110-463F-9960-386E2BEAED20}"/>
    <cellStyle name="Comma 2 3 3 5 2 4 3" xfId="42994" xr:uid="{959DD607-B24B-40CF-972E-E5CC8C0FE1F7}"/>
    <cellStyle name="Comma 2 3 3 5 2 4 4" xfId="54959" xr:uid="{4C6B7E5F-C2B0-41FC-956B-2AFBAFD41948}"/>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2 9" xfId="48976" xr:uid="{D08DAC0E-AB65-4B22-B677-695073F19551}"/>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2 4" xfId="58651" xr:uid="{A8FF4921-ACD3-45B6-AB0D-D20CE6F14193}"/>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2 7" xfId="52668" xr:uid="{0CDFF2FF-6490-45BE-819F-427F9CFCE671}"/>
    <cellStyle name="Comma 2 3 3 5 3 3" xfId="13844" xr:uid="{C5CBB812-5D4B-424C-9E60-282A1B8DF028}"/>
    <cellStyle name="Comma 2 3 3 5 3 3 2" xfId="31771" xr:uid="{B07E122E-F68C-491E-AE38-7EB550646D8B}"/>
    <cellStyle name="Comma 2 3 3 5 3 3 3" xfId="43716" xr:uid="{435EF959-50EF-4F22-AD6B-CA722BA0825B}"/>
    <cellStyle name="Comma 2 3 3 5 3 3 4" xfId="55681" xr:uid="{16524AB4-48F2-42EF-AA40-A0DC664F9A6E}"/>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3 8" xfId="49698" xr:uid="{68DF90BA-3B8F-4DD6-9F2C-16F94642CB4B}"/>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2 4" xfId="57207" xr:uid="{84A7166E-CED5-409D-A80D-2F45487993D3}"/>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4 7" xfId="51224" xr:uid="{712AAB02-5576-4BD8-8C07-7F4BB4FEB472}"/>
    <cellStyle name="Comma 2 3 3 5 5" xfId="12400" xr:uid="{A31EC616-0F5E-4256-A891-6F56F1D0075F}"/>
    <cellStyle name="Comma 2 3 3 5 5 2" xfId="30327" xr:uid="{6684096B-9A89-437F-A389-4E5D3F3BF74B}"/>
    <cellStyle name="Comma 2 3 3 5 5 3" xfId="42272" xr:uid="{23D9A21A-92ED-4EB6-8256-3E0E911C9D16}"/>
    <cellStyle name="Comma 2 3 3 5 5 4" xfId="54237" xr:uid="{E17E6AF1-2269-414E-BBB2-26ADD120AEEE}"/>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2 4" xfId="59025" xr:uid="{934C16EA-B706-4985-8557-7CE519D7E9FB}"/>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2 7" xfId="53042" xr:uid="{17DF1641-D339-4EDD-B153-8265227354D0}"/>
    <cellStyle name="Comma 2 3 3 6 2 3" xfId="14218" xr:uid="{4CC56F60-C731-42D9-999C-E76419AE2140}"/>
    <cellStyle name="Comma 2 3 3 6 2 3 2" xfId="32145" xr:uid="{A2E8E902-E508-4037-A845-849D9A8180F0}"/>
    <cellStyle name="Comma 2 3 3 6 2 3 3" xfId="44090" xr:uid="{89E9EED2-88E8-4E6A-8936-E31C8DD031B9}"/>
    <cellStyle name="Comma 2 3 3 6 2 3 4" xfId="56055" xr:uid="{EFB2C084-5CD7-482A-903F-5F62D4031B48}"/>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2 8" xfId="50072" xr:uid="{C528E8B5-B7AB-4C91-829C-92147C9E5C13}"/>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2 4" xfId="57581" xr:uid="{3192A5AC-129D-4566-B723-B9C665842F92}"/>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3 7" xfId="51598" xr:uid="{304D1141-E5F8-48FA-B69A-E9C49603C730}"/>
    <cellStyle name="Comma 2 3 3 6 4" xfId="12774" xr:uid="{62B5568D-B74F-43D9-A245-A7B4BCF99BD8}"/>
    <cellStyle name="Comma 2 3 3 6 4 2" xfId="30701" xr:uid="{8E23F44E-D471-4575-9923-02DE0779D449}"/>
    <cellStyle name="Comma 2 3 3 6 4 3" xfId="42646" xr:uid="{80DD2B60-99A0-46DC-A370-8B5DCB430075}"/>
    <cellStyle name="Comma 2 3 3 6 4 4" xfId="54611" xr:uid="{CA59DA82-AC02-4E6F-A8E8-14392905725B}"/>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6 9" xfId="48628" xr:uid="{2F5D8FAC-4BF9-4B0A-9B17-6D9884F6B0C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2 4" xfId="58303" xr:uid="{5EE57E7C-4CB4-4806-A0B9-E25E7788158D}"/>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2 7" xfId="52320" xr:uid="{E6822899-D0B1-485B-B055-020D5282380F}"/>
    <cellStyle name="Comma 2 3 3 7 3" xfId="13496" xr:uid="{193E3A7A-EFAA-4747-A158-6D107946EEC4}"/>
    <cellStyle name="Comma 2 3 3 7 3 2" xfId="31423" xr:uid="{6A96CD0D-CDCA-4143-B7A0-9B38DB3D1DBA}"/>
    <cellStyle name="Comma 2 3 3 7 3 3" xfId="43368" xr:uid="{7AE32942-A922-4506-A254-9DACE38010EF}"/>
    <cellStyle name="Comma 2 3 3 7 3 4" xfId="55333" xr:uid="{4ECF3BD0-A835-4F59-9006-3523332FE038}"/>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7 8" xfId="49350" xr:uid="{0D84A17C-E396-45A8-BB51-0DC5AFEE03D3}"/>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2 4" xfId="56859" xr:uid="{F1FF033F-F89E-4D53-BFB5-5F172D3C77DE}"/>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8 7" xfId="50876" xr:uid="{3D2848E9-2899-44FB-90EC-C9148853558A}"/>
    <cellStyle name="Comma 2 3 3 9" xfId="12052" xr:uid="{8D012D19-201D-4165-A92E-3CC5C6413281}"/>
    <cellStyle name="Comma 2 3 3 9 2" xfId="29979" xr:uid="{B2C0DDA3-A44F-4F7E-8767-6A2B9A68FFED}"/>
    <cellStyle name="Comma 2 3 3 9 3" xfId="41924" xr:uid="{E3EFABB5-B17B-49D8-BB40-AF690A3BE235}"/>
    <cellStyle name="Comma 2 3 3 9 4" xfId="53889" xr:uid="{5153C598-9B7C-49AA-9342-C583C1F045E4}"/>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13" xfId="47912" xr:uid="{79B93D22-B8A1-416C-8653-5E9B944736BF}"/>
    <cellStyle name="Comma 2 3 4 2" xfId="211" xr:uid="{00000000-0005-0000-0000-00001E000000}"/>
    <cellStyle name="Comma 2 3 4 2 10" xfId="36063" xr:uid="{78560B28-B9BB-4678-BF44-D914A4618817}"/>
    <cellStyle name="Comma 2 3 4 2 11" xfId="48028" xr:uid="{972FBAD3-E279-4132-BA34-E00FED3DA1D0}"/>
    <cellStyle name="Comma 2 3 4 2 2" xfId="559" xr:uid="{00000000-0005-0000-0000-00001E000000}"/>
    <cellStyle name="Comma 2 3 4 2 2 10" xfId="48376" xr:uid="{A0BED2E7-E534-4E1B-80BA-C9B8912B3F43}"/>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2 4" xfId="59495" xr:uid="{8B6D5036-2DD2-4BCF-990D-5A2109452F92}"/>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2 7" xfId="53512" xr:uid="{CA29DC10-B17E-4702-9A58-7794934536FF}"/>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3 4" xfId="56525" xr:uid="{A2BB351C-9731-45C9-AA7D-CBD83575E3C1}"/>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2 8" xfId="50542" xr:uid="{E5978D99-EAA0-4ABD-8FA1-4EBE5278DC95}"/>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2 4" xfId="58051" xr:uid="{DABD567F-6CB0-4E71-9DEB-884C7A261878}"/>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3 7" xfId="52068" xr:uid="{2F8C6BB0-5F05-4AC6-AE2D-90238427E44E}"/>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4 4" xfId="55081" xr:uid="{C2C634BB-7772-451C-BDAE-EAF13E9F428F}"/>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2 9" xfId="49098" xr:uid="{70AB6557-93BE-4A6F-9548-37876D8A3B64}"/>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2 4" xfId="58773" xr:uid="{D3B94AEF-D52F-4D9B-8293-71710E4A77CD}"/>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2 7" xfId="52790" xr:uid="{D23B6D04-B707-4859-A009-EB3F28BE441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3 4" xfId="55803" xr:uid="{A5828D47-FC7E-4485-9813-81031D6A7BCB}"/>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3 8" xfId="49820" xr:uid="{D116792D-BDEF-4F18-88B4-27E7B50C9CF0}"/>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2 4" xfId="57329" xr:uid="{2F29B7EF-1241-435B-9153-A35797419E8B}"/>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4 7" xfId="51346" xr:uid="{73702194-2D13-407C-AE7F-A33738302DBA}"/>
    <cellStyle name="Comma 2 3 4 2 2 5" xfId="12522" xr:uid="{395A2C38-47CC-4DF8-AEBC-B973761557C8}"/>
    <cellStyle name="Comma 2 3 4 2 2 5 2" xfId="30449" xr:uid="{CFD5FA7D-773C-4A23-A08E-29E6E24DF514}"/>
    <cellStyle name="Comma 2 3 4 2 2 5 3" xfId="42394" xr:uid="{0FABDD79-0009-49BE-AF31-0BD44CB6CDAC}"/>
    <cellStyle name="Comma 2 3 4 2 2 5 4" xfId="54359" xr:uid="{0D49F2BE-BBAA-4246-B9B8-F1198B746F5D}"/>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2 4" xfId="59147" xr:uid="{D69EB09F-7CE4-4CDA-BF7C-9158911EF514}"/>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2 7" xfId="53164" xr:uid="{1902608A-2F43-4CEC-AF29-608FD87DED70}"/>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3 4" xfId="56177" xr:uid="{01F91002-C469-4F9A-9116-619BCE5369B4}"/>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2 8" xfId="50194" xr:uid="{9B3547D5-C808-45E4-93D4-455E5E2011E7}"/>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2 4" xfId="57703" xr:uid="{0F80D5A6-9025-45B3-AD45-BA92853D5765}"/>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3 7" xfId="51720" xr:uid="{8FDCBE1D-3CA1-40F9-BADF-BA80A2B7BF6A}"/>
    <cellStyle name="Comma 2 3 4 2 3 4" xfId="12896" xr:uid="{36886CF0-7DBC-448A-B22C-0D1F65DB9597}"/>
    <cellStyle name="Comma 2 3 4 2 3 4 2" xfId="30823" xr:uid="{95ECEF66-1D29-42B6-9529-CFDFE987101F}"/>
    <cellStyle name="Comma 2 3 4 2 3 4 3" xfId="42768" xr:uid="{73AAC391-DEB1-4DC6-872F-7CFDFDE77BC9}"/>
    <cellStyle name="Comma 2 3 4 2 3 4 4" xfId="54733" xr:uid="{4198AB2A-DB38-49D5-A05D-9B45A9AA427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3 9" xfId="48750" xr:uid="{77287748-4B2E-40DF-AA1C-BA35C6A83AD4}"/>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2 4" xfId="58425" xr:uid="{0D6C620B-08B2-45BF-BBAF-7B7481A37FEE}"/>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2 7" xfId="52442" xr:uid="{522AE1BB-0920-4239-95CE-62F0732361BA}"/>
    <cellStyle name="Comma 2 3 4 2 4 3" xfId="13618" xr:uid="{062DA849-A5EE-4CDA-B78D-9F1DC1A26D34}"/>
    <cellStyle name="Comma 2 3 4 2 4 3 2" xfId="31545" xr:uid="{5E1DE801-784E-49E5-B013-C9C8D0784885}"/>
    <cellStyle name="Comma 2 3 4 2 4 3 3" xfId="43490" xr:uid="{A14166B8-B84A-4BAE-A97E-2875512E9D33}"/>
    <cellStyle name="Comma 2 3 4 2 4 3 4" xfId="55455" xr:uid="{84BB6759-38EA-4A6A-A2F3-22B5A07116BB}"/>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4 8" xfId="49472" xr:uid="{1C986BC0-E35D-401F-9B4B-6B30F3AE2B84}"/>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2 4" xfId="56981" xr:uid="{BAE15F7D-1531-4A62-B2B5-0FBD1304E73C}"/>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5 7" xfId="50998" xr:uid="{F0692B56-4550-47CC-81A6-06916F846E13}"/>
    <cellStyle name="Comma 2 3 4 2 6" xfId="12174" xr:uid="{3718209A-1A6A-49F4-B7C4-FBA2FA5DE814}"/>
    <cellStyle name="Comma 2 3 4 2 6 2" xfId="30101" xr:uid="{90B9743E-6D2B-4CAF-9AF7-88C1CB73D475}"/>
    <cellStyle name="Comma 2 3 4 2 6 3" xfId="42046" xr:uid="{7DDEDB7C-26CB-4886-BBE8-C9AD6C8EBC41}"/>
    <cellStyle name="Comma 2 3 4 2 6 4" xfId="54011" xr:uid="{A8AB40C0-5AAC-405C-8F3B-04CEC21243EE}"/>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11" xfId="48144" xr:uid="{157DAB00-37D9-4CFD-9573-392EF071BFDC}"/>
    <cellStyle name="Comma 2 3 4 3 2" xfId="675" xr:uid="{00000000-0005-0000-0000-00001E000000}"/>
    <cellStyle name="Comma 2 3 4 3 2 10" xfId="48492" xr:uid="{CEB0DE14-307D-4EC9-A14B-7620D50585CC}"/>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2 4" xfId="59611" xr:uid="{56B4C943-4FE8-4EB8-ADE8-BD866FA896EA}"/>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2 7" xfId="53628" xr:uid="{A4012AD9-ABC3-45AF-8E91-28B73F6DC65F}"/>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3 4" xfId="56641" xr:uid="{4673F29D-ACD2-457E-9746-965F27F5806C}"/>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2 8" xfId="50658" xr:uid="{9BFA18C5-B0FD-4864-8DB7-0E9FB7136096}"/>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2 4" xfId="58167" xr:uid="{5FFA5EE0-3806-49C8-BEF8-75DD5B6AF2E7}"/>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3 7" xfId="52184" xr:uid="{E96121E1-0DC3-4333-B54E-BBC1FF19B085}"/>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4 4" xfId="55197" xr:uid="{518D87CF-DA5E-47AB-8934-A83DBB003B3D}"/>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2 9" xfId="49214" xr:uid="{1C46BEC1-668C-4820-BD0F-06DA9358C96F}"/>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2 4" xfId="58889" xr:uid="{0570DA2E-E069-4123-8771-E266B3E183E8}"/>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2 7" xfId="52906" xr:uid="{7854F21A-0349-4FBC-A9FC-F3E57C7A68AA}"/>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3 4" xfId="55919" xr:uid="{2719314A-6FAB-4BD6-B190-76A993927D73}"/>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3 8" xfId="49936" xr:uid="{B08CC0D0-31A8-4327-9934-22D5F86A0345}"/>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2 4" xfId="57445" xr:uid="{00A6E9ED-5052-4450-99A4-5F71E790BD33}"/>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4 7" xfId="51462" xr:uid="{274CE055-7AC9-4DC8-976C-839E0E5B63BF}"/>
    <cellStyle name="Comma 2 3 4 3 2 5" xfId="12638" xr:uid="{C5E1429C-5827-4543-B08D-183A846F23C3}"/>
    <cellStyle name="Comma 2 3 4 3 2 5 2" xfId="30565" xr:uid="{EA80BCE6-AF23-4B82-865B-263C96DFFCAE}"/>
    <cellStyle name="Comma 2 3 4 3 2 5 3" xfId="42510" xr:uid="{E58F68AF-F4A6-4133-A9F3-06E6CA392E0D}"/>
    <cellStyle name="Comma 2 3 4 3 2 5 4" xfId="54475" xr:uid="{3EABFBC8-80B7-49D7-BC0C-879DBA1928F5}"/>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2 4" xfId="59263" xr:uid="{EA7C4C1A-9AB3-4F2F-86DE-BB03BC722F46}"/>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2 7" xfId="53280" xr:uid="{17386AF0-DCC5-478C-AFFD-EA3DDBC18642}"/>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3 4" xfId="56293" xr:uid="{D7B3CAEC-BAD7-4B13-B158-E8652A8EE051}"/>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2 8" xfId="50310" xr:uid="{678DFDC3-2AA2-4C38-A68F-903B20FAC204}"/>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2 4" xfId="57819" xr:uid="{0BE8A587-AF5C-4DB7-AABC-5B59EE7ED0E0}"/>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3 7" xfId="51836" xr:uid="{FECF6F52-A833-41B3-A02F-BE992A4383ED}"/>
    <cellStyle name="Comma 2 3 4 3 3 4" xfId="13012" xr:uid="{33D89869-1D25-4342-9F81-A6A5747BFFA2}"/>
    <cellStyle name="Comma 2 3 4 3 3 4 2" xfId="30939" xr:uid="{1368DB00-CEC4-46E6-9EDF-E43603DE9A27}"/>
    <cellStyle name="Comma 2 3 4 3 3 4 3" xfId="42884" xr:uid="{586D3D9B-DB7B-49B8-AC4A-55E851C7C3DD}"/>
    <cellStyle name="Comma 2 3 4 3 3 4 4" xfId="54849" xr:uid="{A86E23AE-81FF-41F4-B5CD-1736884BF235}"/>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3 9" xfId="48866" xr:uid="{734FDE65-A0EA-4659-AF7D-3523015E176B}"/>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2 4" xfId="58541" xr:uid="{3A686889-54E4-4AAB-8129-23693CE071C5}"/>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2 7" xfId="52558" xr:uid="{2A6F7902-A221-43D9-858D-9F9C35A3AEAD}"/>
    <cellStyle name="Comma 2 3 4 3 4 3" xfId="13734" xr:uid="{4657F167-4548-4FFE-B3CD-FCF195253626}"/>
    <cellStyle name="Comma 2 3 4 3 4 3 2" xfId="31661" xr:uid="{8F5159B7-AF35-4C9B-8804-AC0DB93C4490}"/>
    <cellStyle name="Comma 2 3 4 3 4 3 3" xfId="43606" xr:uid="{9A42ED3A-573C-4574-BBFE-009B14C38AE1}"/>
    <cellStyle name="Comma 2 3 4 3 4 3 4" xfId="55571" xr:uid="{7288DAB5-8B79-410D-B338-39C32EC84B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4 8" xfId="49588" xr:uid="{4DF712BD-27A2-4D27-B360-CA70F5A0A45F}"/>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2 4" xfId="57097" xr:uid="{125CA944-D985-4672-BF1D-28C6CC9C83A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5 7" xfId="51114" xr:uid="{D7402702-A10D-4BE8-BC49-23F9A7200C12}"/>
    <cellStyle name="Comma 2 3 4 3 6" xfId="12290" xr:uid="{A9EE4824-978D-4F3D-9D5B-6130049A1ADA}"/>
    <cellStyle name="Comma 2 3 4 3 6 2" xfId="30217" xr:uid="{21E2CC6F-7016-41F1-A84F-96D20FA247C5}"/>
    <cellStyle name="Comma 2 3 4 3 6 3" xfId="42162" xr:uid="{6A5D8DCA-C573-4C22-8356-56EE1644D22E}"/>
    <cellStyle name="Comma 2 3 4 3 6 4" xfId="54127" xr:uid="{295013BC-24D1-4A69-8631-6CF8E5B576D0}"/>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10" xfId="48260" xr:uid="{D9EA2A25-E6E2-4E96-9C97-DC3F09E500B4}"/>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2 4" xfId="59379" xr:uid="{1A35AB22-5CEB-4216-8C6E-584D68F88C8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2 7" xfId="53396" xr:uid="{F0CA3BF2-355E-45BC-B7E0-BA644C3F25FD}"/>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3 4" xfId="56409" xr:uid="{582EB850-4B0F-4DAA-9052-BB043A7D1814}"/>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2 8" xfId="50426" xr:uid="{431C715C-3D8D-4C3A-92AD-56ADE62B52EE}"/>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2 4" xfId="57935" xr:uid="{B678BB1E-11D4-4CD8-970E-BEFD7EFB941E}"/>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3 7" xfId="51952" xr:uid="{D419F2FA-15C6-49E3-B9DB-B4129EE3C24C}"/>
    <cellStyle name="Comma 2 3 4 4 2 4" xfId="13128" xr:uid="{DD1A2F6D-FA4A-41AB-A90E-A2ED14325348}"/>
    <cellStyle name="Comma 2 3 4 4 2 4 2" xfId="31055" xr:uid="{94A2E4E8-90FE-4062-90D0-DF5CC9684BCC}"/>
    <cellStyle name="Comma 2 3 4 4 2 4 3" xfId="43000" xr:uid="{D82D7763-9EF7-4277-954E-95A37B3BF1F8}"/>
    <cellStyle name="Comma 2 3 4 4 2 4 4" xfId="54965" xr:uid="{525A8AF9-0728-4C49-ACD1-CFC28777D479}"/>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2 9" xfId="48982" xr:uid="{06192188-609D-4E31-A252-70728490E10B}"/>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2 4" xfId="58657" xr:uid="{23936AA3-8CAA-40AB-AE5F-92D74BC59F87}"/>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2 7" xfId="52674" xr:uid="{28306768-05AC-42D4-9209-A2886EE99D5D}"/>
    <cellStyle name="Comma 2 3 4 4 3 3" xfId="13850" xr:uid="{10AF742A-08AF-491E-8D2E-BA3CA751B899}"/>
    <cellStyle name="Comma 2 3 4 4 3 3 2" xfId="31777" xr:uid="{6576F0A2-876C-4669-9242-C81F1131C5EE}"/>
    <cellStyle name="Comma 2 3 4 4 3 3 3" xfId="43722" xr:uid="{711B5175-167F-4BEA-97CB-E43849327F7D}"/>
    <cellStyle name="Comma 2 3 4 4 3 3 4" xfId="55687" xr:uid="{C9662E87-BE84-4895-A273-155EF8976CB3}"/>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3 8" xfId="49704" xr:uid="{B1E755B9-933C-4B6C-BA12-C4AB2690C5F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2 4" xfId="57213" xr:uid="{E9AB71D9-92CF-420C-9578-9D0FF91C360C}"/>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4 7" xfId="51230" xr:uid="{DACC521C-187F-4401-8B45-C94E5B4B932D}"/>
    <cellStyle name="Comma 2 3 4 4 5" xfId="12406" xr:uid="{23794BE3-C4AD-4353-AA06-60A6BCBEB9D1}"/>
    <cellStyle name="Comma 2 3 4 4 5 2" xfId="30333" xr:uid="{9B302B8A-27C9-443F-800A-3AD92A3EAEF1}"/>
    <cellStyle name="Comma 2 3 4 4 5 3" xfId="42278" xr:uid="{4B61EB06-D92A-47DB-ADFD-D23A87003BA4}"/>
    <cellStyle name="Comma 2 3 4 4 5 4" xfId="54243" xr:uid="{CEDE8671-7375-43E2-9C3F-39F6E417264A}"/>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2 4" xfId="59031" xr:uid="{9C8A6B50-67AA-4E24-BD62-270362F03945}"/>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2 7" xfId="53048" xr:uid="{4545A255-1CBE-45A0-8CF4-E5877A90F1F4}"/>
    <cellStyle name="Comma 2 3 4 5 2 3" xfId="14224" xr:uid="{3424E919-DF9D-45E0-92C1-9DD4DF98AFA6}"/>
    <cellStyle name="Comma 2 3 4 5 2 3 2" xfId="32151" xr:uid="{59D29945-1062-4F4A-AA82-B77DEF375206}"/>
    <cellStyle name="Comma 2 3 4 5 2 3 3" xfId="44096" xr:uid="{CC3EF741-E0DD-4C3D-9DDE-E3B0B1DE95CB}"/>
    <cellStyle name="Comma 2 3 4 5 2 3 4" xfId="56061" xr:uid="{169C7972-385D-4EB2-BA8C-414E952D58B5}"/>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2 8" xfId="50078" xr:uid="{BF69C973-B5C4-4D68-8AC5-97181F2B97E1}"/>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2 4" xfId="57587" xr:uid="{20D11AF6-7EFD-455B-9758-F769F96DBC50}"/>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3 7" xfId="51604" xr:uid="{04A94607-B6D7-4F57-B486-53306A8EFC5C}"/>
    <cellStyle name="Comma 2 3 4 5 4" xfId="12780" xr:uid="{15D162BB-90E8-4584-88EA-E29D6F58BC3B}"/>
    <cellStyle name="Comma 2 3 4 5 4 2" xfId="30707" xr:uid="{4534DE91-5BA8-44A7-A1B9-60D95D06142F}"/>
    <cellStyle name="Comma 2 3 4 5 4 3" xfId="42652" xr:uid="{1F10D7AB-F859-4F15-A63A-3A2F991F4624}"/>
    <cellStyle name="Comma 2 3 4 5 4 4" xfId="54617" xr:uid="{F9FD1B49-7EE9-44E1-A1B6-CF856022771A}"/>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5 9" xfId="48634" xr:uid="{E644271E-47FC-42B4-99B9-78E58EBD4FED}"/>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2 4" xfId="58309" xr:uid="{053E86EC-B211-4EA4-AD84-D2E60436AF03}"/>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2 7" xfId="52326" xr:uid="{80AB7071-57B8-4B8F-BD89-6A9180267496}"/>
    <cellStyle name="Comma 2 3 4 6 3" xfId="13502" xr:uid="{7A9EEDFD-2A59-4737-8410-F25904698015}"/>
    <cellStyle name="Comma 2 3 4 6 3 2" xfId="31429" xr:uid="{50C23D2F-4EEF-4686-A192-0D33F29CF506}"/>
    <cellStyle name="Comma 2 3 4 6 3 3" xfId="43374" xr:uid="{24DCE6D6-B015-42D2-8866-FD70D5ADA26C}"/>
    <cellStyle name="Comma 2 3 4 6 3 4" xfId="55339" xr:uid="{BAA120B0-8D7B-441C-A06F-B63C192A6092}"/>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6 8" xfId="49356" xr:uid="{235921B4-EF11-4B56-9C52-B27462A216F1}"/>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2 4" xfId="56865" xr:uid="{4FA6F8B5-63A3-4464-BBB9-F109C852B3A4}"/>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7 7" xfId="50882" xr:uid="{7657CB5C-A22E-4D8A-AE24-DAB7C0B294D7}"/>
    <cellStyle name="Comma 2 3 4 8" xfId="12058" xr:uid="{768EBABA-9EEB-41FA-8E77-80F0C4D401C3}"/>
    <cellStyle name="Comma 2 3 4 8 2" xfId="29985" xr:uid="{92DFCCAD-DFC0-429B-A123-7E678678F38B}"/>
    <cellStyle name="Comma 2 3 4 8 3" xfId="41930" xr:uid="{A2E3A10B-3528-400F-AB97-7AD26ED4A36E}"/>
    <cellStyle name="Comma 2 3 4 8 4" xfId="53895" xr:uid="{592C2E86-45EC-407C-8761-E4F1D1D8741C}"/>
    <cellStyle name="Comma 2 3 4 9" xfId="18017" xr:uid="{BD0CB760-9F52-409A-9B3C-5051CEB2D2A3}"/>
    <cellStyle name="Comma 2 3 5" xfId="153" xr:uid="{00000000-0005-0000-0000-00001E000000}"/>
    <cellStyle name="Comma 2 3 5 10" xfId="36005" xr:uid="{32DA0911-8BE3-4513-84C6-695BB0DBA400}"/>
    <cellStyle name="Comma 2 3 5 11" xfId="47970" xr:uid="{77295DD1-661B-4D44-954F-4A3811042046}"/>
    <cellStyle name="Comma 2 3 5 2" xfId="501" xr:uid="{00000000-0005-0000-0000-00001E000000}"/>
    <cellStyle name="Comma 2 3 5 2 10" xfId="48318" xr:uid="{145348B2-03CF-449F-96DB-EDD072C04CC4}"/>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2 4" xfId="59437" xr:uid="{6CB69DF6-B54C-4041-969A-A635F491C533}"/>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2 7" xfId="53454" xr:uid="{FFB45C49-0DB4-4960-B510-597B3E704429}"/>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3 4" xfId="56467" xr:uid="{DE614C2F-0FC5-4E75-93AD-D9A409DF17FE}"/>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2 8" xfId="50484" xr:uid="{25F7ADE5-BEF0-444A-A5D0-CFA3F5A33DA5}"/>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2 4" xfId="57993" xr:uid="{D2ACCD4B-0754-45AD-ACDB-5455ACFF9399}"/>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3 7" xfId="52010" xr:uid="{70FE7F92-167C-4FF5-8209-36CB4BF75318}"/>
    <cellStyle name="Comma 2 3 5 2 2 4" xfId="13186" xr:uid="{FFB5F5EF-6FB2-4D1E-B29D-BFA8FF7D2E20}"/>
    <cellStyle name="Comma 2 3 5 2 2 4 2" xfId="31113" xr:uid="{A682D71E-D862-432E-AF72-FACA063832E2}"/>
    <cellStyle name="Comma 2 3 5 2 2 4 3" xfId="43058" xr:uid="{48AA7BF3-E57F-4D93-B3C4-6F76581E6890}"/>
    <cellStyle name="Comma 2 3 5 2 2 4 4" xfId="55023" xr:uid="{62A3B5AA-34F9-4E93-ACC3-D76788A24D32}"/>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2 9" xfId="49040" xr:uid="{5FEF0F9A-F79E-46F0-BA7D-D6911E9045C0}"/>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2 4" xfId="58715" xr:uid="{C0DA38D4-3E4C-49BC-AF22-7F8998823876}"/>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2 7" xfId="52732" xr:uid="{BCCC314A-C61A-4C7A-95AF-E6213B0F9F26}"/>
    <cellStyle name="Comma 2 3 5 2 3 3" xfId="13908" xr:uid="{057F138D-2C8A-40CA-B265-B85ADC725D06}"/>
    <cellStyle name="Comma 2 3 5 2 3 3 2" xfId="31835" xr:uid="{D833410F-A665-456F-961A-3ECEC55F4E9D}"/>
    <cellStyle name="Comma 2 3 5 2 3 3 3" xfId="43780" xr:uid="{9C3C8233-B771-43D6-A2D7-615B36785797}"/>
    <cellStyle name="Comma 2 3 5 2 3 3 4" xfId="55745" xr:uid="{EA68F7D3-E816-472C-A60B-DE6F79A302AE}"/>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3 8" xfId="49762" xr:uid="{E1ED1DC0-DB34-469F-9C7E-B0A89CA4CE60}"/>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2 4" xfId="57271" xr:uid="{A2D606B6-4A79-41F1-91D2-8ED589721D52}"/>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4 7" xfId="51288" xr:uid="{187F6BC7-0983-4E84-99BE-3A128AAD9333}"/>
    <cellStyle name="Comma 2 3 5 2 5" xfId="12464" xr:uid="{985CF910-3005-4B19-8AE0-5D4C60792B0A}"/>
    <cellStyle name="Comma 2 3 5 2 5 2" xfId="30391" xr:uid="{8130F7C5-01F6-45FF-844E-2E7596F4AAAC}"/>
    <cellStyle name="Comma 2 3 5 2 5 3" xfId="42336" xr:uid="{DA0A8ABA-CCC4-46F6-A5A5-C8C59FDFEDD5}"/>
    <cellStyle name="Comma 2 3 5 2 5 4" xfId="54301" xr:uid="{9CD01FC8-420F-4D5D-9A1D-7B14FA7A90B3}"/>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2 4" xfId="59089" xr:uid="{30C6AFB7-19F1-4BD7-A44C-3E3FC04BC1E9}"/>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2 7" xfId="53106" xr:uid="{D8045566-EBD9-4000-88FC-580633E36999}"/>
    <cellStyle name="Comma 2 3 5 3 2 3" xfId="14282" xr:uid="{9F9852A3-9BB0-4355-A758-25ABDC8BB4A8}"/>
    <cellStyle name="Comma 2 3 5 3 2 3 2" xfId="32209" xr:uid="{9A2826DC-AD20-4ED7-8678-2A83D7209A3E}"/>
    <cellStyle name="Comma 2 3 5 3 2 3 3" xfId="44154" xr:uid="{44BC7984-32E7-4D05-A0B1-7A7FCFCD0DAF}"/>
    <cellStyle name="Comma 2 3 5 3 2 3 4" xfId="56119" xr:uid="{95B91992-4504-42D1-AFF2-C21CCD3EC0A3}"/>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2 8" xfId="50136" xr:uid="{AE662583-7C05-416A-8917-879F6D393EBC}"/>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2 4" xfId="57645" xr:uid="{4620E3DF-B81E-4D4C-AE51-E45B153E88B4}"/>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3 7" xfId="51662" xr:uid="{1EC4E8CE-6E72-4A11-9CBC-867EC50ED751}"/>
    <cellStyle name="Comma 2 3 5 3 4" xfId="12838" xr:uid="{E6E46A7B-E3AB-4E2D-A479-1AE5AB15FF6A}"/>
    <cellStyle name="Comma 2 3 5 3 4 2" xfId="30765" xr:uid="{17A7E51E-B2D8-4AF2-8EFD-3A7200718564}"/>
    <cellStyle name="Comma 2 3 5 3 4 3" xfId="42710" xr:uid="{5A0E9557-B31C-41F0-839A-DD61022DDAEE}"/>
    <cellStyle name="Comma 2 3 5 3 4 4" xfId="54675" xr:uid="{1950479F-1BC6-4FF9-8214-D53DDA332ACA}"/>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3 9" xfId="48692" xr:uid="{D8509A0A-73B5-4740-BA69-117BEA640816}"/>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2 4" xfId="58367" xr:uid="{82FA51A7-4B76-4A64-A0E2-3611C5881DEA}"/>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2 7" xfId="52384" xr:uid="{2E5A2AA8-0EEF-434A-895F-83CAA5B511F9}"/>
    <cellStyle name="Comma 2 3 5 4 3" xfId="13560" xr:uid="{E3044A48-B4BB-40E6-9C49-0819D7144DC2}"/>
    <cellStyle name="Comma 2 3 5 4 3 2" xfId="31487" xr:uid="{6F343B2F-29CB-4C91-923F-442F07CB36D8}"/>
    <cellStyle name="Comma 2 3 5 4 3 3" xfId="43432" xr:uid="{391C1CA3-974A-4775-BDB6-4CDC8E3DA356}"/>
    <cellStyle name="Comma 2 3 5 4 3 4" xfId="55397" xr:uid="{591826D5-EEA4-432A-91B8-BB861CDBA970}"/>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4 8" xfId="49414" xr:uid="{2457593A-3BDF-413E-8528-72DC9D855C4A}"/>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2 4" xfId="56923" xr:uid="{0335577D-8C45-48EE-B05C-A7EB13AC664C}"/>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5 7" xfId="50940" xr:uid="{EC423913-9187-4371-9CAB-FD057D51A72D}"/>
    <cellStyle name="Comma 2 3 5 6" xfId="12116" xr:uid="{035E23F4-D730-4BA1-80E3-4AE273F39EA2}"/>
    <cellStyle name="Comma 2 3 5 6 2" xfId="30043" xr:uid="{C2829057-EE5B-403D-9EE7-B5866C31BFF4}"/>
    <cellStyle name="Comma 2 3 5 6 3" xfId="41988" xr:uid="{2F356C6E-744A-4263-B6DD-E2B50DD3BB4C}"/>
    <cellStyle name="Comma 2 3 5 6 4" xfId="53953" xr:uid="{011E5BBE-48C2-41CF-9D5F-8EC6CC81EC8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11" xfId="48086" xr:uid="{56E080A5-F2F5-447E-8153-D89B44A5635E}"/>
    <cellStyle name="Comma 2 3 6 2" xfId="617" xr:uid="{00000000-0005-0000-0000-00001E000000}"/>
    <cellStyle name="Comma 2 3 6 2 10" xfId="48434" xr:uid="{9225387B-0899-4BB7-B5A6-571290CEBCB7}"/>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2 4" xfId="59553" xr:uid="{43863E60-7316-4A96-86F6-10A42C7B9056}"/>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2 7" xfId="53570" xr:uid="{C0B642EA-4DBF-4FBE-B3D0-885A024D57A1}"/>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3 4" xfId="56583" xr:uid="{7EAB4A88-8E10-4917-A169-73DE4AA17636}"/>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2 8" xfId="50600" xr:uid="{7FE4F8C8-BC13-4139-BB5E-4C933EF9749F}"/>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2 4" xfId="58109" xr:uid="{56FA43D5-B053-4B4C-81E2-20D3A4908A61}"/>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3 7" xfId="52126" xr:uid="{F96BD323-61BD-4B8C-A8D6-CF273C4E2012}"/>
    <cellStyle name="Comma 2 3 6 2 2 4" xfId="13302" xr:uid="{67D829F5-0EA5-4760-90D9-027ACDB92FFD}"/>
    <cellStyle name="Comma 2 3 6 2 2 4 2" xfId="31229" xr:uid="{021B1EAE-C86E-4A49-A8DE-3CB120E5A914}"/>
    <cellStyle name="Comma 2 3 6 2 2 4 3" xfId="43174" xr:uid="{0A38E180-7838-493B-88CC-301BD94B89DB}"/>
    <cellStyle name="Comma 2 3 6 2 2 4 4" xfId="55139" xr:uid="{013D3B43-0334-47BB-A90B-BCB732DE8133}"/>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2 9" xfId="49156" xr:uid="{56F4FE5E-A103-4F36-9644-2177CBEE5CF1}"/>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2 4" xfId="58831" xr:uid="{EDA00503-7B93-4300-98CA-CEE9FA7FD845}"/>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2 7" xfId="52848" xr:uid="{D8C7E982-4050-4790-82D2-65B8ED245764}"/>
    <cellStyle name="Comma 2 3 6 2 3 3" xfId="14024" xr:uid="{1E71E8D1-45DA-47EB-B810-7600FBB6FD7B}"/>
    <cellStyle name="Comma 2 3 6 2 3 3 2" xfId="31951" xr:uid="{77471B1E-CFFB-48FD-8AD6-BD001DAF4688}"/>
    <cellStyle name="Comma 2 3 6 2 3 3 3" xfId="43896" xr:uid="{B03DA0B3-D5BC-450B-970C-751CAF71DB6E}"/>
    <cellStyle name="Comma 2 3 6 2 3 3 4" xfId="55861" xr:uid="{AB1962F8-7AD9-4801-A41B-155F543D2A11}"/>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3 8" xfId="49878" xr:uid="{03E38526-11B1-47B6-A899-CED20470512A}"/>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2 4" xfId="57387" xr:uid="{76275590-E0F9-4EC7-B6C7-3EB7C13453F6}"/>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4 7" xfId="51404" xr:uid="{CB3002E8-D829-419D-A6E2-63756BDBC9D8}"/>
    <cellStyle name="Comma 2 3 6 2 5" xfId="12580" xr:uid="{D75FD640-E849-4876-909A-422C45B1AF9B}"/>
    <cellStyle name="Comma 2 3 6 2 5 2" xfId="30507" xr:uid="{6BEB1D06-9CE6-4416-BA5C-FC2F7B0B70FF}"/>
    <cellStyle name="Comma 2 3 6 2 5 3" xfId="42452" xr:uid="{1ED8B0FE-EBBA-4637-80DE-BB58281E9523}"/>
    <cellStyle name="Comma 2 3 6 2 5 4" xfId="54417" xr:uid="{D0CA681D-9004-4533-BAD6-3B9F74472D4D}"/>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2 4" xfId="59205" xr:uid="{5AC4024E-DA36-49C7-98C1-AB61BBE463B9}"/>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2 7" xfId="53222" xr:uid="{D4D170EE-FC20-4B03-9700-DF17685A66BB}"/>
    <cellStyle name="Comma 2 3 6 3 2 3" xfId="14398" xr:uid="{8442A5A5-841D-48C4-B900-9F7952134B57}"/>
    <cellStyle name="Comma 2 3 6 3 2 3 2" xfId="32325" xr:uid="{064A9D33-B8F5-49C1-AC13-1FDEFA51E0A5}"/>
    <cellStyle name="Comma 2 3 6 3 2 3 3" xfId="44270" xr:uid="{A1097232-4850-426E-A5D9-7D025922DC96}"/>
    <cellStyle name="Comma 2 3 6 3 2 3 4" xfId="56235" xr:uid="{D213134E-503E-467B-804A-5AEF5AB29222}"/>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2 8" xfId="50252" xr:uid="{AF501E84-1A82-4642-AAB8-BEEC8BC3B6AB}"/>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2 4" xfId="57761" xr:uid="{844F5596-D43E-4243-A4EC-3D630E89C4EE}"/>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3 7" xfId="51778" xr:uid="{EF626C82-4D4A-4BF2-8061-FB11499596E8}"/>
    <cellStyle name="Comma 2 3 6 3 4" xfId="12954" xr:uid="{5B3B6028-C6D3-4C51-9EDB-CDA2A8271985}"/>
    <cellStyle name="Comma 2 3 6 3 4 2" xfId="30881" xr:uid="{BDA162D8-D712-40E9-B06B-A16585D29D78}"/>
    <cellStyle name="Comma 2 3 6 3 4 3" xfId="42826" xr:uid="{CD10DF26-3023-4349-B88D-7D43B9CE8A03}"/>
    <cellStyle name="Comma 2 3 6 3 4 4" xfId="54791" xr:uid="{98FC9C0A-4EB8-428D-A54D-C4016B4098C0}"/>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3 9" xfId="48808" xr:uid="{44246399-467F-42BA-A251-2D94986EF0C0}"/>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2 4" xfId="58483" xr:uid="{35502818-FD1B-4642-A01B-B60620B5BED6}"/>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2 7" xfId="52500" xr:uid="{8BD7A1D4-3883-4C84-9F06-5CB7DD0E5DA9}"/>
    <cellStyle name="Comma 2 3 6 4 3" xfId="13676" xr:uid="{CC265F0E-0A13-4A23-ACE7-432BAA6B9916}"/>
    <cellStyle name="Comma 2 3 6 4 3 2" xfId="31603" xr:uid="{AB649068-9240-4C41-AD62-DD546E978063}"/>
    <cellStyle name="Comma 2 3 6 4 3 3" xfId="43548" xr:uid="{C40CD8FA-A3E5-4F6C-9788-621F1E7B7740}"/>
    <cellStyle name="Comma 2 3 6 4 3 4" xfId="55513" xr:uid="{1229CEF1-5769-442E-8265-48FA4A5E546F}"/>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4 8" xfId="49530" xr:uid="{4611E9C5-4089-4255-BD7D-D7CEE165AB08}"/>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2 4" xfId="57039" xr:uid="{2549BF3B-A7D5-48BA-9758-0753ED880B61}"/>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5 7" xfId="51056" xr:uid="{00BB7596-E9CE-4CF5-B85B-270D17BC5C12}"/>
    <cellStyle name="Comma 2 3 6 6" xfId="12232" xr:uid="{1899FD32-4E97-4F4E-ADE5-0DB312DBEA89}"/>
    <cellStyle name="Comma 2 3 6 6 2" xfId="30159" xr:uid="{D41054B7-718C-43CD-8DB2-0A00239E0EFE}"/>
    <cellStyle name="Comma 2 3 6 6 3" xfId="42104" xr:uid="{3780F6C9-A78B-4AB8-861B-9B4028B49C04}"/>
    <cellStyle name="Comma 2 3 6 6 4" xfId="54069" xr:uid="{B1F91F46-1490-4E81-8B6F-9065E72DF306}"/>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10" xfId="48202" xr:uid="{5DA1304F-AFB7-405F-A178-696D0224F3D4}"/>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2 4" xfId="59321" xr:uid="{5999AF7F-5966-4368-A4E1-96E2ECB887A0}"/>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2 7" xfId="53338" xr:uid="{B8EA89F8-E960-4CA7-B383-8464739E0396}"/>
    <cellStyle name="Comma 2 3 7 2 2 3" xfId="14514" xr:uid="{F205E942-B34D-432E-9ADE-C0A89B0AE2DE}"/>
    <cellStyle name="Comma 2 3 7 2 2 3 2" xfId="32441" xr:uid="{5477DF78-019A-4947-8225-5B5B96FC07F2}"/>
    <cellStyle name="Comma 2 3 7 2 2 3 3" xfId="44386" xr:uid="{38A482CD-7BA1-447D-9CD7-6F9A1A7542C2}"/>
    <cellStyle name="Comma 2 3 7 2 2 3 4" xfId="56351" xr:uid="{C4AA1BAB-8946-4697-8A8A-6360032027E6}"/>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2 8" xfId="50368" xr:uid="{22B8094D-BCAE-4013-9CBE-76DE2D301971}"/>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2 4" xfId="57877" xr:uid="{09C29AE4-320F-4DF6-95F3-5180D8233FFC}"/>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3 7" xfId="51894" xr:uid="{EE5274EA-2156-450A-BA0A-6A0BC9C54641}"/>
    <cellStyle name="Comma 2 3 7 2 4" xfId="13070" xr:uid="{D9814420-2DC5-4370-BE60-A8843A85D087}"/>
    <cellStyle name="Comma 2 3 7 2 4 2" xfId="30997" xr:uid="{B52200A3-342B-4F49-ACE8-6F496DF8AF08}"/>
    <cellStyle name="Comma 2 3 7 2 4 3" xfId="42942" xr:uid="{84B2BA5D-9E0E-468B-B82B-7428B92205A2}"/>
    <cellStyle name="Comma 2 3 7 2 4 4" xfId="54907" xr:uid="{878C341F-BFCA-4933-9B09-86434B80671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2 9" xfId="48924" xr:uid="{34C1A8E7-9CA9-487A-9880-ECD395F70A9C}"/>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2 4" xfId="58599" xr:uid="{76A11E34-185B-42FB-8E16-AA7A0879FCDA}"/>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2 7" xfId="52616" xr:uid="{93823717-407C-440B-9E96-FFF18946E8B2}"/>
    <cellStyle name="Comma 2 3 7 3 3" xfId="13792" xr:uid="{4FE06CDB-711A-45BC-9226-7910B7C1A3C3}"/>
    <cellStyle name="Comma 2 3 7 3 3 2" xfId="31719" xr:uid="{D470B2C3-4DCC-40D7-B942-D59CCE18B21C}"/>
    <cellStyle name="Comma 2 3 7 3 3 3" xfId="43664" xr:uid="{ADC48EA2-56F5-4A02-984E-C6BC6AA4BACF}"/>
    <cellStyle name="Comma 2 3 7 3 3 4" xfId="55629" xr:uid="{E7FA685A-9631-4609-880F-7C3250D2DD88}"/>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3 8" xfId="49646" xr:uid="{B9191930-479E-4D2B-8A5A-99312A624EC7}"/>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2 4" xfId="57155" xr:uid="{13494EDD-0F08-43A3-ACA0-DE94B786D0A7}"/>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4 7" xfId="51172" xr:uid="{DB6318A7-5615-413A-BDC1-1B69BCDB57DA}"/>
    <cellStyle name="Comma 2 3 7 5" xfId="12348" xr:uid="{D3D69992-053A-41BA-ABC6-08D906007184}"/>
    <cellStyle name="Comma 2 3 7 5 2" xfId="30275" xr:uid="{2BBEDBCE-DFC2-45E7-9F63-34931CA0EAEB}"/>
    <cellStyle name="Comma 2 3 7 5 3" xfId="42220" xr:uid="{B1F0C5B3-4233-4C80-884F-9817BC7A2409}"/>
    <cellStyle name="Comma 2 3 7 5 4" xfId="54185" xr:uid="{D22D8260-DD73-4D8F-8308-3588F14E5CD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10" xfId="48548" xr:uid="{07ED9B2B-417D-42D2-8196-58E07DFE57E6}"/>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2 4" xfId="59667" xr:uid="{DFD2628A-D6A7-4995-9489-13ADCF6E2CEE}"/>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2 7" xfId="53684" xr:uid="{86C74C7D-32E7-4855-ACF6-F4B5AC6820B1}"/>
    <cellStyle name="Comma 2 3 8 2 2 3" xfId="14860" xr:uid="{CCC5EEE2-FEEF-4E44-B3C2-7050BDBE1BA3}"/>
    <cellStyle name="Comma 2 3 8 2 2 3 2" xfId="32787" xr:uid="{08822135-EC3A-4ABF-B404-1F3E3FD2DF40}"/>
    <cellStyle name="Comma 2 3 8 2 2 3 3" xfId="44732" xr:uid="{406A21A3-2FCA-49D2-8D33-3E68030B57F3}"/>
    <cellStyle name="Comma 2 3 8 2 2 3 4" xfId="56697" xr:uid="{DB9443B7-4697-4D46-A1CA-3DDD331BAC05}"/>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2 8" xfId="50714" xr:uid="{E5AEA10A-E865-4834-93A9-C7C64BD0FB7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2 4" xfId="58223" xr:uid="{51156F76-A6C6-46F4-8282-70DD4256221D}"/>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3 7" xfId="52240" xr:uid="{3E6D01E6-6DBC-4824-AC0D-2E640A51744E}"/>
    <cellStyle name="Comma 2 3 8 2 4" xfId="13416" xr:uid="{B5537900-7A64-4BE7-9E6D-74DB2C7ECD3C}"/>
    <cellStyle name="Comma 2 3 8 2 4 2" xfId="31343" xr:uid="{53865126-6BEC-4426-87DD-5C93FEF3505E}"/>
    <cellStyle name="Comma 2 3 8 2 4 3" xfId="43288" xr:uid="{3FE00B23-ECE4-41BA-9E40-A99AF714C58B}"/>
    <cellStyle name="Comma 2 3 8 2 4 4" xfId="55253" xr:uid="{760A1F60-1218-4E81-A73E-30F30EBFFED1}"/>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2 9" xfId="49270" xr:uid="{CE713C70-1318-4691-98F3-F2D61DCD890F}"/>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2 4" xfId="58945" xr:uid="{105E2E53-4A0E-4202-8599-E4C3FACEEE3E}"/>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2 7" xfId="52962" xr:uid="{B295DD7E-4B7C-453C-8F19-3FF2214AF04F}"/>
    <cellStyle name="Comma 2 3 8 3 3" xfId="14138" xr:uid="{64B9FB04-B685-40B8-BBFD-A0707DA688D3}"/>
    <cellStyle name="Comma 2 3 8 3 3 2" xfId="32065" xr:uid="{A87316F7-2D40-4E89-B743-00A1903A28C0}"/>
    <cellStyle name="Comma 2 3 8 3 3 3" xfId="44010" xr:uid="{43F947F3-E158-491B-A403-C0159A3BED4E}"/>
    <cellStyle name="Comma 2 3 8 3 3 4" xfId="55975" xr:uid="{AA04CE51-0FD2-4C4E-B52B-2BAA7290C5C3}"/>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3 8" xfId="49992" xr:uid="{230E430E-94A5-4B11-9126-25B4D5621114}"/>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2 4" xfId="57501" xr:uid="{4AD9C551-B2D3-45E4-BDBE-00DF0B0217A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4 7" xfId="51518" xr:uid="{9DFB08A3-D540-444F-B040-D1029F05F1E4}"/>
    <cellStyle name="Comma 2 3 8 5" xfId="12694" xr:uid="{62531299-1C9F-4CE3-B1B7-5BF06B61419D}"/>
    <cellStyle name="Comma 2 3 8 5 2" xfId="30621" xr:uid="{23055C74-2628-4A53-BB6E-50D6284301F2}"/>
    <cellStyle name="Comma 2 3 8 5 3" xfId="42566" xr:uid="{DC0944CD-B66E-42A1-AC73-0D61831BC755}"/>
    <cellStyle name="Comma 2 3 8 5 4" xfId="54531" xr:uid="{32260F02-BFFC-4F09-B621-4CEAA94703EA}"/>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2 4" xfId="58973" xr:uid="{1E8ABDD8-2DA3-43BB-BF83-98FB92DDA799}"/>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2 7" xfId="52990" xr:uid="{85634243-1BB1-4785-9420-C4A3140770FF}"/>
    <cellStyle name="Comma 2 3 9 2 3" xfId="14166" xr:uid="{35751EE4-9EA6-4086-B804-AE682C0EB9DC}"/>
    <cellStyle name="Comma 2 3 9 2 3 2" xfId="32093" xr:uid="{BFB9E218-7935-42D8-B910-BAAAFD191A99}"/>
    <cellStyle name="Comma 2 3 9 2 3 3" xfId="44038" xr:uid="{5543BA20-B241-40B4-B98D-40AC44233C6B}"/>
    <cellStyle name="Comma 2 3 9 2 3 4" xfId="56003" xr:uid="{E96EAA19-CB7E-48B2-9E59-08806383DBD5}"/>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2 8" xfId="50020" xr:uid="{49E3AB9D-15D5-4EBD-BA38-4C7984D2C65D}"/>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2 4" xfId="57529" xr:uid="{5B8EC426-BF19-4E40-8D14-E5AE33324A5D}"/>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3 7" xfId="51546" xr:uid="{25B1FC75-A10A-4B97-83F0-FC07E7D17942}"/>
    <cellStyle name="Comma 2 3 9 4" xfId="12722" xr:uid="{9D1FEA4D-191D-43C3-B1FE-4BC00077922F}"/>
    <cellStyle name="Comma 2 3 9 4 2" xfId="30649" xr:uid="{9562B8B6-AADB-4738-81DB-33BBCAEE4B53}"/>
    <cellStyle name="Comma 2 3 9 4 3" xfId="42594" xr:uid="{BE700102-1082-4CCE-9DCE-6F75F5F7D36A}"/>
    <cellStyle name="Comma 2 3 9 4 4" xfId="54559" xr:uid="{3981DB17-AED4-4BB9-A257-308FD455BC01}"/>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3 9 9" xfId="48576" xr:uid="{04D966DF-DA97-4AB6-A6FD-9CC5DBEF5324}"/>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0 4" xfId="53858" xr:uid="{40D0D80C-7CAC-4F2D-8E17-50D2A96A4A42}"/>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15" xfId="47875" xr:uid="{5C5F3597-24A7-4E9F-AFC9-8CBCBF234B0B}"/>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13" xfId="47933" xr:uid="{9EFBE80B-200E-40DB-8212-DC971763C16D}"/>
    <cellStyle name="Comma 2 4 2 2" xfId="232" xr:uid="{00000000-0005-0000-0000-000020000000}"/>
    <cellStyle name="Comma 2 4 2 2 10" xfId="36084" xr:uid="{D6E8705E-D8FB-4FD0-ACAC-7F9F0EA176AB}"/>
    <cellStyle name="Comma 2 4 2 2 11" xfId="48049" xr:uid="{3F9F4D06-0FCF-4101-95C6-51E682D37533}"/>
    <cellStyle name="Comma 2 4 2 2 2" xfId="580" xr:uid="{00000000-0005-0000-0000-000020000000}"/>
    <cellStyle name="Comma 2 4 2 2 2 10" xfId="48397" xr:uid="{D293EA84-AF92-47DF-918F-DAED72DBE6C3}"/>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2 4" xfId="59516" xr:uid="{C40E25C3-A5BB-4496-8900-EBFD56B7779B}"/>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2 7" xfId="53533" xr:uid="{82F5DC97-79F3-467E-9228-ED0F06C43147}"/>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3 4" xfId="56546" xr:uid="{C06CABA2-66BF-4808-9A43-89546A39E6D1}"/>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2 8" xfId="50563" xr:uid="{F5EC402A-C5BE-4159-B2D1-8E79E9A35DF1}"/>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2 4" xfId="58072" xr:uid="{1BEF4FEE-D208-4953-A53A-B95ACBB14FDE}"/>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3 7" xfId="52089" xr:uid="{E9F4AEED-0943-4108-9DAD-ECB3F82076B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4 4" xfId="55102" xr:uid="{58BB8ADD-5AA2-4C0A-A945-CDE91492D199}"/>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2 9" xfId="49119" xr:uid="{E6E11FBC-149E-4887-B7E7-A6B7D1F75482}"/>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2 4" xfId="58794" xr:uid="{8F25EC02-D7C7-4F7D-A67A-D65159DD4558}"/>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2 7" xfId="52811" xr:uid="{1FCE2B23-9FB6-4E9A-AD3D-8C3C5A7D3B4E}"/>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3 4" xfId="55824" xr:uid="{6D8D9223-3C09-4999-8C53-F71447EC2DFC}"/>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3 8" xfId="49841" xr:uid="{84AEEE28-C223-41AA-8492-9A20B40F2A40}"/>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2 4" xfId="57350" xr:uid="{C8301B7B-6EEA-4BAC-A947-F41A64467A90}"/>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4 7" xfId="51367" xr:uid="{7607A861-D8ED-44C9-A48D-45FAFFFC9B24}"/>
    <cellStyle name="Comma 2 4 2 2 2 5" xfId="12543" xr:uid="{A634D732-15C0-41A4-B15A-B47B05E4640C}"/>
    <cellStyle name="Comma 2 4 2 2 2 5 2" xfId="30470" xr:uid="{FCCCE172-F572-48B0-BEC6-0EFFE92701C1}"/>
    <cellStyle name="Comma 2 4 2 2 2 5 3" xfId="42415" xr:uid="{B6CCB8E1-029B-473B-918D-AF58EFAF4230}"/>
    <cellStyle name="Comma 2 4 2 2 2 5 4" xfId="54380" xr:uid="{9A91828C-E09F-4AC5-81BA-CFE8D9E340AD}"/>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2 4" xfId="59168" xr:uid="{A51FCD98-680A-4D2E-A25C-80D3E12EFDB6}"/>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2 7" xfId="53185" xr:uid="{4FA33343-42C6-4295-B595-AB243FFD67F6}"/>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3 4" xfId="56198" xr:uid="{6CCD5A79-E442-4D20-B98F-9FB19A105A34}"/>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2 8" xfId="50215" xr:uid="{C5C03A69-7ED6-4741-91F4-0281E08681A9}"/>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2 4" xfId="57724" xr:uid="{89126583-AE72-43C7-B0D3-C46E46B81B84}"/>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3 7" xfId="51741" xr:uid="{903E667E-A071-43E1-A03D-6A1A93B4AC63}"/>
    <cellStyle name="Comma 2 4 2 2 3 4" xfId="12917" xr:uid="{2E617552-228E-485A-83BF-4F055EFD77FE}"/>
    <cellStyle name="Comma 2 4 2 2 3 4 2" xfId="30844" xr:uid="{36023C9E-36A8-49D4-A96C-9780F8BCFE70}"/>
    <cellStyle name="Comma 2 4 2 2 3 4 3" xfId="42789" xr:uid="{34CFEA12-8861-43D6-9D4F-6A3A4D040445}"/>
    <cellStyle name="Comma 2 4 2 2 3 4 4" xfId="54754" xr:uid="{9FEFE89D-4CA8-4A9C-8D95-9F38C299423E}"/>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3 9" xfId="48771" xr:uid="{E8528E33-71FF-4A50-A662-51D321456BB7}"/>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2 4" xfId="58446" xr:uid="{F182548D-AB39-4122-B3FB-85A0E0EC0D86}"/>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2 7" xfId="52463" xr:uid="{7890DCFC-32C6-475C-90CA-6F25B37B4812}"/>
    <cellStyle name="Comma 2 4 2 2 4 3" xfId="13639" xr:uid="{C9D9D993-BB78-4D10-8175-0A8894427070}"/>
    <cellStyle name="Comma 2 4 2 2 4 3 2" xfId="31566" xr:uid="{F92FEC89-87B4-41CD-BAF0-1902C669C2C7}"/>
    <cellStyle name="Comma 2 4 2 2 4 3 3" xfId="43511" xr:uid="{A29BA162-1489-401B-8897-176BB7D4BCE1}"/>
    <cellStyle name="Comma 2 4 2 2 4 3 4" xfId="55476" xr:uid="{AC0F2AA6-384F-4EE9-BB3E-B1851B48FE55}"/>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4 8" xfId="49493" xr:uid="{E6B4E037-E1B7-4F84-97D9-951AD85E4685}"/>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2 4" xfId="57002" xr:uid="{82603221-C348-4E97-9D64-B05E48A20327}"/>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5 7" xfId="51019" xr:uid="{D3BEE279-9FEF-4750-A8C9-71CF9898CB62}"/>
    <cellStyle name="Comma 2 4 2 2 6" xfId="12195" xr:uid="{B07529CA-90D8-474E-8CA4-A108106B0134}"/>
    <cellStyle name="Comma 2 4 2 2 6 2" xfId="30122" xr:uid="{86251CA9-4220-445D-A832-3A7C124BE6F5}"/>
    <cellStyle name="Comma 2 4 2 2 6 3" xfId="42067" xr:uid="{77761E17-D9CB-4A08-A989-EE7A8A4B3F2B}"/>
    <cellStyle name="Comma 2 4 2 2 6 4" xfId="54032" xr:uid="{245B0565-199A-4108-88EE-9811503FC53A}"/>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11" xfId="48165" xr:uid="{9B72BD70-8DF7-46B3-8DDC-E52FA5372557}"/>
    <cellStyle name="Comma 2 4 2 3 2" xfId="696" xr:uid="{00000000-0005-0000-0000-000020000000}"/>
    <cellStyle name="Comma 2 4 2 3 2 10" xfId="48513" xr:uid="{1BA791D7-7F5F-42D0-8E09-75F1DFD09EDE}"/>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2 4" xfId="59632" xr:uid="{712C64F2-CDB7-4C07-83EC-BE3260DE3FD3}"/>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2 7" xfId="53649" xr:uid="{0DAD5E80-617F-42AF-9860-620112224914}"/>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3 4" xfId="56662" xr:uid="{CF82E282-AC28-409E-8D05-9126AC4A6FCE}"/>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2 8" xfId="50679" xr:uid="{11ABC247-8AC4-448E-8DC7-BD767F5AFE77}"/>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2 4" xfId="58188" xr:uid="{9EBD73EF-4B57-4C6A-A587-BBF3C0BA3A3A}"/>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3 7" xfId="52205" xr:uid="{7BA73EC9-7C7C-4CC6-BF4C-BE21FA4F83D7}"/>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4 4" xfId="55218" xr:uid="{63C403E5-BB69-433E-9723-6ED6337AEB30}"/>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2 9" xfId="49235" xr:uid="{6312F4D1-5BF3-46DD-9725-F6C09B140248}"/>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2 4" xfId="58910" xr:uid="{A246653B-D5C3-4448-A708-1030FDF9E1FE}"/>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2 7" xfId="52927" xr:uid="{986EDDED-BC90-42C3-B8C3-B7B1F73D2098}"/>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3 4" xfId="55940" xr:uid="{4CCE95D0-4D10-45C1-8D72-A9BBB4A568E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3 8" xfId="49957" xr:uid="{A2B070B9-6501-4E37-B0E7-26D070EFEE84}"/>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2 4" xfId="57466" xr:uid="{E8548E47-8B90-486E-BC2A-6D4ED28005D6}"/>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4 7" xfId="51483" xr:uid="{6F2BB28E-C50F-4F92-B51C-771E70C4375F}"/>
    <cellStyle name="Comma 2 4 2 3 2 5" xfId="12659" xr:uid="{CC031E2B-2174-4541-94EF-1733BDDF68C1}"/>
    <cellStyle name="Comma 2 4 2 3 2 5 2" xfId="30586" xr:uid="{E71C43E3-39EE-4B7B-B84F-FBBB5FB11913}"/>
    <cellStyle name="Comma 2 4 2 3 2 5 3" xfId="42531" xr:uid="{1DA63F35-60B3-42D2-8B08-AEF7D41C513D}"/>
    <cellStyle name="Comma 2 4 2 3 2 5 4" xfId="54496" xr:uid="{737D7A9F-A358-4D25-BB76-C3969387622C}"/>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2 4" xfId="59284" xr:uid="{D91D13CC-C085-469C-9ADF-04E22290942E}"/>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2 7" xfId="53301" xr:uid="{772C742C-47E4-4DE4-9C30-6C415F69F3F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3 4" xfId="56314" xr:uid="{5B693FA8-40EF-4EA7-BFDB-96E9AF9ED682}"/>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2 8" xfId="50331" xr:uid="{C4649BE8-9042-414A-8A66-48E9141DAF0C}"/>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2 4" xfId="57840" xr:uid="{F35B6236-E731-45B0-9763-90761472901F}"/>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3 7" xfId="51857" xr:uid="{EC850880-21B3-4760-9FED-77D8F5CA82E2}"/>
    <cellStyle name="Comma 2 4 2 3 3 4" xfId="13033" xr:uid="{F5E940C6-013C-4B3F-ADB1-79CA3DF91C06}"/>
    <cellStyle name="Comma 2 4 2 3 3 4 2" xfId="30960" xr:uid="{2DF29723-EE8D-40C7-B6A1-6D2BA7528654}"/>
    <cellStyle name="Comma 2 4 2 3 3 4 3" xfId="42905" xr:uid="{46ABDBA8-0BA8-433F-B906-D77BB8298579}"/>
    <cellStyle name="Comma 2 4 2 3 3 4 4" xfId="54870" xr:uid="{6EDD055C-AED5-479C-942B-5781881A70F1}"/>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3 9" xfId="48887" xr:uid="{1F2BF088-8152-4098-A158-EB44237833F2}"/>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2 4" xfId="58562" xr:uid="{17B8C93E-B722-49E3-94B3-04E933E34585}"/>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2 7" xfId="52579" xr:uid="{DEB5DD4C-9D40-46BC-A38E-8D6029F79FB5}"/>
    <cellStyle name="Comma 2 4 2 3 4 3" xfId="13755" xr:uid="{E59E3F0A-1368-46A8-B573-9E101E63D48C}"/>
    <cellStyle name="Comma 2 4 2 3 4 3 2" xfId="31682" xr:uid="{DEBCF887-8270-447F-93CA-759C31F5422C}"/>
    <cellStyle name="Comma 2 4 2 3 4 3 3" xfId="43627" xr:uid="{B86D5E4F-A0F2-45B4-A123-AC4772810F48}"/>
    <cellStyle name="Comma 2 4 2 3 4 3 4" xfId="55592" xr:uid="{5B51E48B-81A3-42EC-8ACE-DA1900FC8447}"/>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4 8" xfId="49609" xr:uid="{8108807A-5155-4959-83A4-7081726E2F74}"/>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2 4" xfId="57118" xr:uid="{FE44C025-6E99-4446-927A-A66530462A22}"/>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5 7" xfId="51135" xr:uid="{8BDF141C-C026-4D8B-A760-321AEA9E50E1}"/>
    <cellStyle name="Comma 2 4 2 3 6" xfId="12311" xr:uid="{1FC5DD42-13CB-48C8-8EAB-6C94AACD9DC0}"/>
    <cellStyle name="Comma 2 4 2 3 6 2" xfId="30238" xr:uid="{BA82ADF1-4445-470D-8C5B-6117163C0245}"/>
    <cellStyle name="Comma 2 4 2 3 6 3" xfId="42183" xr:uid="{5B205CFB-6E07-4E71-8512-47BAF036AAA8}"/>
    <cellStyle name="Comma 2 4 2 3 6 4" xfId="54148" xr:uid="{06ABC030-FA17-4311-B730-B223CD06C960}"/>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10" xfId="48281" xr:uid="{E28DC5A5-C7D5-4689-ABCB-1F8BF9DA32D8}"/>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2 4" xfId="59400" xr:uid="{36714514-8916-451E-B966-AE60C0426123}"/>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2 7" xfId="53417" xr:uid="{37946DCC-4D7E-4240-9D9E-AA2BF65D99BE}"/>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3 4" xfId="56430" xr:uid="{501291AD-D475-4B85-B686-7311BE6F5B9C}"/>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2 8" xfId="50447" xr:uid="{A7231440-D1B8-422A-83B8-41B3BBBEAD45}"/>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2 4" xfId="57956" xr:uid="{20371B5A-200F-4273-B392-242F575CEC47}"/>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3 7" xfId="51973" xr:uid="{E28ACA42-30D4-4149-A25F-9F9E2A483F88}"/>
    <cellStyle name="Comma 2 4 2 4 2 4" xfId="13149" xr:uid="{3C733F1E-84A0-4966-9E1D-C220C7D986EB}"/>
    <cellStyle name="Comma 2 4 2 4 2 4 2" xfId="31076" xr:uid="{61F3190C-C831-4BAF-B4E7-B0AE438277CB}"/>
    <cellStyle name="Comma 2 4 2 4 2 4 3" xfId="43021" xr:uid="{EEDBDCA7-843E-4C96-A0FE-4E6F845B05BA}"/>
    <cellStyle name="Comma 2 4 2 4 2 4 4" xfId="54986" xr:uid="{80141958-98CD-4D67-876B-1264AC549305}"/>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2 9" xfId="49003" xr:uid="{347479F4-0EAA-444D-887B-65DB464D6A85}"/>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2 4" xfId="58678" xr:uid="{D6B18740-6AD9-4AF4-8A46-809E6B1329D2}"/>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2 7" xfId="52695" xr:uid="{5D34939A-AD66-4E22-AE95-37D45DF60183}"/>
    <cellStyle name="Comma 2 4 2 4 3 3" xfId="13871" xr:uid="{459AF9BF-FE53-49BD-B1B0-B7A99A51BDE4}"/>
    <cellStyle name="Comma 2 4 2 4 3 3 2" xfId="31798" xr:uid="{2830712B-147A-4EED-9D74-CFA020ABDD5F}"/>
    <cellStyle name="Comma 2 4 2 4 3 3 3" xfId="43743" xr:uid="{A21D1E28-1C4A-4310-9EB6-5B850AA2D2A7}"/>
    <cellStyle name="Comma 2 4 2 4 3 3 4" xfId="55708" xr:uid="{1C6B0DAE-1ECF-488E-B356-93FE7D5243F1}"/>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3 8" xfId="49725" xr:uid="{45DAD67A-306E-43B7-95FF-3E822F45E14C}"/>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2 4" xfId="57234" xr:uid="{8A1052F6-45B0-4D7D-9865-08F6C6DDAB24}"/>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4 7" xfId="51251" xr:uid="{8880353E-57DA-472F-8421-28A6DB7ED2B5}"/>
    <cellStyle name="Comma 2 4 2 4 5" xfId="12427" xr:uid="{FD2DE6EB-448C-4AEA-B957-377C715A7AFA}"/>
    <cellStyle name="Comma 2 4 2 4 5 2" xfId="30354" xr:uid="{4903510E-632F-4428-B28D-08332303B8DD}"/>
    <cellStyle name="Comma 2 4 2 4 5 3" xfId="42299" xr:uid="{BFF90BD8-2234-4594-BC88-BFD128A76E5F}"/>
    <cellStyle name="Comma 2 4 2 4 5 4" xfId="54264" xr:uid="{2533A906-6BC0-40BF-BC79-188C68F60404}"/>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2 4" xfId="59052" xr:uid="{2E21047E-A3E4-4871-A004-6FDD8224FB09}"/>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2 7" xfId="53069" xr:uid="{6870BC4B-7470-49D5-BDBB-5890C2EB1D14}"/>
    <cellStyle name="Comma 2 4 2 5 2 3" xfId="14245" xr:uid="{576E78A4-46D0-4368-9462-B3AAF1B4905D}"/>
    <cellStyle name="Comma 2 4 2 5 2 3 2" xfId="32172" xr:uid="{70C7238D-7488-4221-BD3F-A24E6DD473AB}"/>
    <cellStyle name="Comma 2 4 2 5 2 3 3" xfId="44117" xr:uid="{4D2CC3E6-9EFA-4BAE-8F62-FF39C99E5131}"/>
    <cellStyle name="Comma 2 4 2 5 2 3 4" xfId="56082" xr:uid="{F3EE9418-4FAA-4FC2-A3CA-320A8259FADD}"/>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2 8" xfId="50099" xr:uid="{794A55F5-FC8D-4917-8604-15F7A3963FDD}"/>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2 4" xfId="57608" xr:uid="{8F3B260C-9AE9-43DF-B251-60F2B3AF64C7}"/>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3 7" xfId="51625" xr:uid="{308D72DA-412C-4841-BEC8-A03C52B4BD15}"/>
    <cellStyle name="Comma 2 4 2 5 4" xfId="12801" xr:uid="{722241B2-711C-4FA6-9BCF-32CD37C94A48}"/>
    <cellStyle name="Comma 2 4 2 5 4 2" xfId="30728" xr:uid="{FD50284D-EB38-4E51-9F4B-1ABBCC29082E}"/>
    <cellStyle name="Comma 2 4 2 5 4 3" xfId="42673" xr:uid="{ACAC92A2-2EC5-4553-8BA8-B06E4390FB92}"/>
    <cellStyle name="Comma 2 4 2 5 4 4" xfId="54638" xr:uid="{BFC0F4CE-F08C-46CF-ABD0-982D010D0BED}"/>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5 9" xfId="48655" xr:uid="{D14C3BE6-0445-44C7-95A4-7440746437C7}"/>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2 4" xfId="58330" xr:uid="{984244EF-391F-4AF4-9ADC-23D6833439EB}"/>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2 7" xfId="52347" xr:uid="{E1E00E3E-E854-4252-B40A-29ACA1E12B3C}"/>
    <cellStyle name="Comma 2 4 2 6 3" xfId="13523" xr:uid="{75515BCD-D58D-43F2-BA99-23B5C735EC25}"/>
    <cellStyle name="Comma 2 4 2 6 3 2" xfId="31450" xr:uid="{D5185A3A-2FB0-4CA8-B660-E6A191F1A573}"/>
    <cellStyle name="Comma 2 4 2 6 3 3" xfId="43395" xr:uid="{7593E96F-6AF6-4207-8174-A45D1A4E2AF9}"/>
    <cellStyle name="Comma 2 4 2 6 3 4" xfId="55360" xr:uid="{937FFE3E-4920-4DC3-8D50-82805F81A20F}"/>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6 8" xfId="49377" xr:uid="{36836113-D2A7-4339-8B0A-8336FC864011}"/>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2 4" xfId="56886" xr:uid="{B355EB81-DFFA-45AC-8607-31C9D4289738}"/>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7 7" xfId="50903" xr:uid="{F46489C6-21E0-4092-8A16-637BD19E2FCD}"/>
    <cellStyle name="Comma 2 4 2 8" xfId="12079" xr:uid="{0824B130-CF6C-4DF9-A975-DC6AC1DF284A}"/>
    <cellStyle name="Comma 2 4 2 8 2" xfId="30006" xr:uid="{7150FC7E-EE37-4729-AA30-83BB50C2A8FF}"/>
    <cellStyle name="Comma 2 4 2 8 3" xfId="41951" xr:uid="{D945C173-5787-46CD-945C-93CB580E863D}"/>
    <cellStyle name="Comma 2 4 2 8 4" xfId="53916" xr:uid="{DC39B3E3-2EBB-4E6E-A557-F4665A3ACA76}"/>
    <cellStyle name="Comma 2 4 2 9" xfId="18038" xr:uid="{D40750AD-BEBD-4554-B68E-02FF25D79650}"/>
    <cellStyle name="Comma 2 4 3" xfId="174" xr:uid="{00000000-0005-0000-0000-000020000000}"/>
    <cellStyle name="Comma 2 4 3 10" xfId="36026" xr:uid="{F020B448-8E9E-468A-B1E3-C52E5C332B12}"/>
    <cellStyle name="Comma 2 4 3 11" xfId="47991" xr:uid="{16FF3DB4-72DF-4847-B76B-DE9B42F7A5D1}"/>
    <cellStyle name="Comma 2 4 3 2" xfId="522" xr:uid="{00000000-0005-0000-0000-000020000000}"/>
    <cellStyle name="Comma 2 4 3 2 10" xfId="48339" xr:uid="{DD44A1EB-005B-4B52-9CC8-274DF9851DDE}"/>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2 4" xfId="59458" xr:uid="{D7DF4BC8-8C8B-4FEC-8968-B507B929CE3C}"/>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2 7" xfId="53475" xr:uid="{57817FB0-4AD4-4B8A-8F67-EC7F688F9FC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3 4" xfId="56488" xr:uid="{733C7BE0-3B9D-4B36-8817-AC4AE02139A7}"/>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2 8" xfId="50505" xr:uid="{222A9F67-1D2D-4A5A-869F-0339D915D35C}"/>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2 4" xfId="58014" xr:uid="{78DBA8B8-C466-4C54-8344-A42D7C4AF6F7}"/>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3 7" xfId="52031" xr:uid="{E5497942-8B39-4B9A-9FA4-F5EE8F4AB331}"/>
    <cellStyle name="Comma 2 4 3 2 2 4" xfId="13207" xr:uid="{4938A214-341A-4971-9D2A-C9C09C2CB17C}"/>
    <cellStyle name="Comma 2 4 3 2 2 4 2" xfId="31134" xr:uid="{4F456541-A219-4056-B55E-B624188BE9EF}"/>
    <cellStyle name="Comma 2 4 3 2 2 4 3" xfId="43079" xr:uid="{093804A8-48C6-4F43-A5D7-E6E7AA4392AE}"/>
    <cellStyle name="Comma 2 4 3 2 2 4 4" xfId="55044" xr:uid="{987925B4-9C1D-4B0C-A95B-8B7FBF3C284B}"/>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2 9" xfId="49061" xr:uid="{844AA098-5D9A-4845-958C-4B764D9CF04B}"/>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2 4" xfId="58736" xr:uid="{83B9D0E6-243E-4779-BE54-4A867BF4DF94}"/>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2 7" xfId="52753" xr:uid="{0A22C2EA-BC3B-4B46-A1F2-1D9AD196FFFC}"/>
    <cellStyle name="Comma 2 4 3 2 3 3" xfId="13929" xr:uid="{2A3237B6-6581-461D-9778-2A8D0FDE2817}"/>
    <cellStyle name="Comma 2 4 3 2 3 3 2" xfId="31856" xr:uid="{2D0F0FB4-6BB4-4A5E-AB5A-507419E999F5}"/>
    <cellStyle name="Comma 2 4 3 2 3 3 3" xfId="43801" xr:uid="{19289A02-AFB1-49C7-83A4-54DBFB58928A}"/>
    <cellStyle name="Comma 2 4 3 2 3 3 4" xfId="55766" xr:uid="{00A393CC-37F8-4BB8-948E-E31E920A89AB}"/>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3 8" xfId="49783" xr:uid="{FC3B4A56-0B09-4C53-9EA7-ED4A7E3BF45A}"/>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2 4" xfId="57292" xr:uid="{455569B8-F92D-4631-A0B3-4F93357812A4}"/>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4 7" xfId="51309" xr:uid="{8FEFD02F-AB67-4A5A-BFA2-B0E0210E7C56}"/>
    <cellStyle name="Comma 2 4 3 2 5" xfId="12485" xr:uid="{6B295901-E4BF-494B-B241-993CC5B3B4EA}"/>
    <cellStyle name="Comma 2 4 3 2 5 2" xfId="30412" xr:uid="{114FCA70-A911-4C31-8F96-549C16E94DC3}"/>
    <cellStyle name="Comma 2 4 3 2 5 3" xfId="42357" xr:uid="{ABF7DA16-8ECF-4B81-9005-D5B40CB7CDC5}"/>
    <cellStyle name="Comma 2 4 3 2 5 4" xfId="54322" xr:uid="{98022315-36DA-4002-89DB-E83877DD0352}"/>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2 4" xfId="59110" xr:uid="{BCEE1EC5-E6DD-4760-B363-F7144580634A}"/>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2 7" xfId="53127" xr:uid="{E4C2AE83-B4B9-464D-82EC-92DFD9309D25}"/>
    <cellStyle name="Comma 2 4 3 3 2 3" xfId="14303" xr:uid="{DF8CC2AC-7FE6-4D9F-A5B6-E767471AA829}"/>
    <cellStyle name="Comma 2 4 3 3 2 3 2" xfId="32230" xr:uid="{6E7F4BA2-5C7F-427A-96CB-6882CEF980D4}"/>
    <cellStyle name="Comma 2 4 3 3 2 3 3" xfId="44175" xr:uid="{AC0AD597-6E6E-4150-ADCF-AC94D8492D0D}"/>
    <cellStyle name="Comma 2 4 3 3 2 3 4" xfId="56140" xr:uid="{4355393B-3971-4650-A170-FFFC06C52CB4}"/>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2 8" xfId="50157" xr:uid="{12253CE5-875D-4824-A49D-4D3ECEBBFD31}"/>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2 4" xfId="57666" xr:uid="{43118732-B945-4B9F-AA1D-F4CCC1D70622}"/>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3 7" xfId="51683" xr:uid="{1C20A7FA-BABB-410B-B939-FBEF7C281762}"/>
    <cellStyle name="Comma 2 4 3 3 4" xfId="12859" xr:uid="{BFDD60B1-C55E-429B-BAA6-4A90D2A9028A}"/>
    <cellStyle name="Comma 2 4 3 3 4 2" xfId="30786" xr:uid="{12C965EB-EBE1-4FE8-A41C-4FAE7E2F4C98}"/>
    <cellStyle name="Comma 2 4 3 3 4 3" xfId="42731" xr:uid="{57763CD5-DDA8-4EF7-AC6E-5631D5847D4D}"/>
    <cellStyle name="Comma 2 4 3 3 4 4" xfId="54696" xr:uid="{2A534713-8C4C-4508-B832-75C4AD8DF048}"/>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3 9" xfId="48713" xr:uid="{91075666-9BD7-47E9-938E-1731FF4937E2}"/>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2 4" xfId="58388" xr:uid="{84EFD856-6463-4455-98F8-4069F9BE8CF9}"/>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2 7" xfId="52405" xr:uid="{9F4A7539-D45F-4A29-B7F8-FC54CFA5F237}"/>
    <cellStyle name="Comma 2 4 3 4 3" xfId="13581" xr:uid="{FDC35E97-17A5-4974-9534-66CCBDB3E66A}"/>
    <cellStyle name="Comma 2 4 3 4 3 2" xfId="31508" xr:uid="{83192513-1055-47A8-95E1-428FADEB5302}"/>
    <cellStyle name="Comma 2 4 3 4 3 3" xfId="43453" xr:uid="{CE00CBDC-2B3B-4E84-A445-A03D5AE31515}"/>
    <cellStyle name="Comma 2 4 3 4 3 4" xfId="55418" xr:uid="{AA4D82B1-4F58-49B6-B831-0AB22C8A75D6}"/>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4 8" xfId="49435" xr:uid="{736868F7-E17F-4462-913A-50ED069435F7}"/>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2 4" xfId="56944" xr:uid="{C70A2242-B719-4190-A3CE-206E318337C9}"/>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5 7" xfId="50961" xr:uid="{5260FF9A-8A3E-4FB3-986C-AD05E4880E7C}"/>
    <cellStyle name="Comma 2 4 3 6" xfId="12137" xr:uid="{5029467E-2344-4BFD-88A6-B6F028BAF0C9}"/>
    <cellStyle name="Comma 2 4 3 6 2" xfId="30064" xr:uid="{FE3AFDA7-CDDA-4454-91F6-0290893C6D1E}"/>
    <cellStyle name="Comma 2 4 3 6 3" xfId="42009" xr:uid="{9ACE1180-8FF5-4BA2-BEBB-F8ED6D79CD4B}"/>
    <cellStyle name="Comma 2 4 3 6 4" xfId="53974" xr:uid="{BFDBE7B7-0FF8-437B-BB73-A9C74B1D2ED4}"/>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11" xfId="48107" xr:uid="{0354D852-4384-4A4F-AB9B-177EFE08FE32}"/>
    <cellStyle name="Comma 2 4 4 2" xfId="638" xr:uid="{00000000-0005-0000-0000-000020000000}"/>
    <cellStyle name="Comma 2 4 4 2 10" xfId="48455" xr:uid="{8364954A-AD75-4102-8635-9248A1E27DEB}"/>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2 4" xfId="59574" xr:uid="{4B7BEFE6-9109-4FBD-83DC-983BFA9E8CDA}"/>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2 7" xfId="53591" xr:uid="{48648E54-1BC5-4FCA-BFAF-01A630FF3CAB}"/>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3 4" xfId="56604" xr:uid="{88C8009B-2F88-4081-B1B1-61EF7AC734AB}"/>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2 8" xfId="50621" xr:uid="{65C62041-CA3B-4087-B307-66167CC78084}"/>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2 4" xfId="58130" xr:uid="{AFA9BEA1-F9A9-4E5B-AFE5-90863E087CFF}"/>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3 7" xfId="52147" xr:uid="{0A0C13DC-B881-48E8-B435-7092E3CAE7EF}"/>
    <cellStyle name="Comma 2 4 4 2 2 4" xfId="13323" xr:uid="{D4E3873E-6B16-477C-ACBC-6A2BF9F0D489}"/>
    <cellStyle name="Comma 2 4 4 2 2 4 2" xfId="31250" xr:uid="{FC272395-FFC7-497C-81D5-50EE8B814E31}"/>
    <cellStyle name="Comma 2 4 4 2 2 4 3" xfId="43195" xr:uid="{1046280B-E489-4816-8729-1CD9CE0A22B4}"/>
    <cellStyle name="Comma 2 4 4 2 2 4 4" xfId="55160" xr:uid="{366CC76E-4331-4D48-A0C8-5BE41257160D}"/>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2 9" xfId="49177" xr:uid="{9DD5E7A1-2BE3-4664-8BC3-83A84618BF1A}"/>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2 4" xfId="58852" xr:uid="{632B64A2-1D9B-4412-8E36-16CC7DD0690B}"/>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2 7" xfId="52869" xr:uid="{049907D9-74A8-4316-A4E3-E20FDA4965BC}"/>
    <cellStyle name="Comma 2 4 4 2 3 3" xfId="14045" xr:uid="{158CB4B9-1902-4879-BCCF-B4911DC48863}"/>
    <cellStyle name="Comma 2 4 4 2 3 3 2" xfId="31972" xr:uid="{F7173732-E11D-4A9F-81F8-4D324F361E55}"/>
    <cellStyle name="Comma 2 4 4 2 3 3 3" xfId="43917" xr:uid="{81CF4BD4-445C-42F9-8722-5BDAADE04C21}"/>
    <cellStyle name="Comma 2 4 4 2 3 3 4" xfId="55882" xr:uid="{E309EC31-2057-4F80-98A4-B833FEEB638B}"/>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3 8" xfId="49899" xr:uid="{A026FB15-B7CA-4040-9413-D266D9B95756}"/>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2 4" xfId="57408" xr:uid="{FD61CC61-D1DF-4896-8E12-901D00EB4500}"/>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4 7" xfId="51425" xr:uid="{7F37B8D5-8B65-4A6C-9C54-728B9739AC3E}"/>
    <cellStyle name="Comma 2 4 4 2 5" xfId="12601" xr:uid="{79C9FE60-FB06-47C3-873B-84D12E6A982D}"/>
    <cellStyle name="Comma 2 4 4 2 5 2" xfId="30528" xr:uid="{CE6B00BB-3253-4239-8A50-DC46DFA65E71}"/>
    <cellStyle name="Comma 2 4 4 2 5 3" xfId="42473" xr:uid="{9C469331-270A-4804-A611-4D9AD4FF805B}"/>
    <cellStyle name="Comma 2 4 4 2 5 4" xfId="54438" xr:uid="{A34EB21D-05D4-4CA2-97FA-EFA97294112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2 4" xfId="59226" xr:uid="{29BF8C93-53E8-4CB0-9D5C-37A18C961574}"/>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2 7" xfId="53243" xr:uid="{3B15F6CC-ACB1-41AD-8BE6-63BE812E791D}"/>
    <cellStyle name="Comma 2 4 4 3 2 3" xfId="14419" xr:uid="{EFE448D9-8231-4636-B3B7-7440B2031222}"/>
    <cellStyle name="Comma 2 4 4 3 2 3 2" xfId="32346" xr:uid="{5BFEDDE3-0C00-431C-B772-6C974698AEC3}"/>
    <cellStyle name="Comma 2 4 4 3 2 3 3" xfId="44291" xr:uid="{D0F32BED-D885-4649-8CF1-72E50D27CC9D}"/>
    <cellStyle name="Comma 2 4 4 3 2 3 4" xfId="56256" xr:uid="{937E33D6-E65D-474D-A635-40FFFE86B0D1}"/>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2 8" xfId="50273" xr:uid="{9024BB5C-E1CE-4A58-B879-0A80B9793B8F}"/>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2 4" xfId="57782" xr:uid="{5E4AD7CC-E1CE-42F2-AFA0-CCCD3972CF26}"/>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3 7" xfId="51799" xr:uid="{957190DD-BF97-4479-BA06-0D1605811132}"/>
    <cellStyle name="Comma 2 4 4 3 4" xfId="12975" xr:uid="{F9FEC75B-A370-4E77-92B6-E833CAAE4232}"/>
    <cellStyle name="Comma 2 4 4 3 4 2" xfId="30902" xr:uid="{E8CA266C-3030-4C97-B263-0288560E2EB7}"/>
    <cellStyle name="Comma 2 4 4 3 4 3" xfId="42847" xr:uid="{7BB77800-54B2-4E5A-A70C-3930F6AFBDC1}"/>
    <cellStyle name="Comma 2 4 4 3 4 4" xfId="54812" xr:uid="{2CF92F5D-3C34-438C-BADF-335801A1B637}"/>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3 9" xfId="48829" xr:uid="{91A8A25F-471A-43A3-8DF5-D84255122D99}"/>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2 4" xfId="58504" xr:uid="{799C68E7-5C26-4485-91F1-4591B971A49B}"/>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2 7" xfId="52521" xr:uid="{7757E429-84F1-4202-AA85-A119CF633345}"/>
    <cellStyle name="Comma 2 4 4 4 3" xfId="13697" xr:uid="{B2D726A8-3F38-49E0-A280-5D7744039DED}"/>
    <cellStyle name="Comma 2 4 4 4 3 2" xfId="31624" xr:uid="{4CF3626C-90C7-4FFC-85DA-2A10FD14E524}"/>
    <cellStyle name="Comma 2 4 4 4 3 3" xfId="43569" xr:uid="{9F51A2AE-49AC-48DB-9DDE-896D76031C5A}"/>
    <cellStyle name="Comma 2 4 4 4 3 4" xfId="55534" xr:uid="{D81CE1ED-A17D-4E29-984D-FC8B6921BD9E}"/>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4 8" xfId="49551" xr:uid="{0B780793-5241-4AB1-88CD-7BD85792FC9B}"/>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2 4" xfId="57060" xr:uid="{3BEAD396-8E52-4E35-9735-96573371B0E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5 7" xfId="51077" xr:uid="{1996F572-68BB-4D27-AF5E-0CA118732167}"/>
    <cellStyle name="Comma 2 4 4 6" xfId="12253" xr:uid="{F48DA534-D19A-477E-8DAE-2CBA76635A94}"/>
    <cellStyle name="Comma 2 4 4 6 2" xfId="30180" xr:uid="{975F3510-8BC2-450E-A52B-DADE5EBA49D6}"/>
    <cellStyle name="Comma 2 4 4 6 3" xfId="42125" xr:uid="{1AC6B0C4-08A5-4B92-837E-B103A50E82FA}"/>
    <cellStyle name="Comma 2 4 4 6 4" xfId="54090" xr:uid="{C7EAADCF-DDED-48F5-A260-732B56D8C828}"/>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10" xfId="48223" xr:uid="{4FF92114-6848-4C46-84B6-DB23E32BFA4D}"/>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2 4" xfId="59342" xr:uid="{447037F2-6C4F-4F8C-98EF-18CE8039ECD4}"/>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2 7" xfId="53359" xr:uid="{6F0926D1-657B-4FFD-9588-5858017CE99E}"/>
    <cellStyle name="Comma 2 4 5 2 2 3" xfId="14535" xr:uid="{345514B2-DE73-45BA-8C00-0F658C420555}"/>
    <cellStyle name="Comma 2 4 5 2 2 3 2" xfId="32462" xr:uid="{EB4E4E7F-AEB3-44B1-9C43-80B934AF7740}"/>
    <cellStyle name="Comma 2 4 5 2 2 3 3" xfId="44407" xr:uid="{821147B3-AA85-4A43-B11D-3BADAF4908B6}"/>
    <cellStyle name="Comma 2 4 5 2 2 3 4" xfId="56372" xr:uid="{078CDAF4-681F-47BE-924D-949F9AF12E87}"/>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2 8" xfId="50389" xr:uid="{3312D02F-5AD9-45B6-A831-6572FFCFFF02}"/>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2 4" xfId="57898" xr:uid="{064D9219-CACE-472B-BBE2-2E2C67842688}"/>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3 7" xfId="51915" xr:uid="{8037544A-6402-4E6D-AF33-C2D173B0F315}"/>
    <cellStyle name="Comma 2 4 5 2 4" xfId="13091" xr:uid="{5AE9C883-365A-4F95-80D5-B124FEF44539}"/>
    <cellStyle name="Comma 2 4 5 2 4 2" xfId="31018" xr:uid="{1BE3443F-3917-4792-8C31-C3A29D3A8109}"/>
    <cellStyle name="Comma 2 4 5 2 4 3" xfId="42963" xr:uid="{B5828B25-DFAB-466B-ABDB-3AE819C9E7F7}"/>
    <cellStyle name="Comma 2 4 5 2 4 4" xfId="54928" xr:uid="{5BD5E1D8-540A-4B72-B00F-DD6366DF956E}"/>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2 9" xfId="48945" xr:uid="{8A4F258E-51A2-4689-AA30-B52EC3379022}"/>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2 4" xfId="58620" xr:uid="{9EF70927-EF41-46DF-9179-5F5118BEF96B}"/>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2 7" xfId="52637" xr:uid="{9C4380A2-7098-4DC2-8252-096377476904}"/>
    <cellStyle name="Comma 2 4 5 3 3" xfId="13813" xr:uid="{A2BE4717-8EA9-4BAD-BA16-077F92E7B105}"/>
    <cellStyle name="Comma 2 4 5 3 3 2" xfId="31740" xr:uid="{82D011DE-CEB1-4622-821C-58FB6DA93257}"/>
    <cellStyle name="Comma 2 4 5 3 3 3" xfId="43685" xr:uid="{FFEC3006-1CD9-4291-AA0E-FB1E9541243E}"/>
    <cellStyle name="Comma 2 4 5 3 3 4" xfId="55650" xr:uid="{7ED4A9F8-9BD1-485D-840B-4B5E97145145}"/>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3 8" xfId="49667" xr:uid="{C51A9C61-9AD4-45BF-A5D9-96D9F3EC4EB5}"/>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2 4" xfId="57176" xr:uid="{1B097116-9089-4D49-9B5A-8AD287EC559F}"/>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4 7" xfId="51193" xr:uid="{4A037ED4-6A08-4FD4-A6A9-1DFC1F41EF31}"/>
    <cellStyle name="Comma 2 4 5 5" xfId="12369" xr:uid="{B9E463C2-2AF7-4969-88CC-8FCFAC221A17}"/>
    <cellStyle name="Comma 2 4 5 5 2" xfId="30296" xr:uid="{A5B2B29B-51F2-4EFB-A16E-B58E1AC831FB}"/>
    <cellStyle name="Comma 2 4 5 5 3" xfId="42241" xr:uid="{997EA794-B34C-42FC-B54A-F7E70B2CF1C4}"/>
    <cellStyle name="Comma 2 4 5 5 4" xfId="54206" xr:uid="{90CCAFB2-57F3-4551-B590-4FC1DBB4CE21}"/>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2 4" xfId="58994" xr:uid="{1AA0A992-CA45-4D1D-9BF2-64B86A3E56E4}"/>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2 7" xfId="53011" xr:uid="{638042B3-C0F1-4E10-8D82-7DF4F566D8AA}"/>
    <cellStyle name="Comma 2 4 6 2 3" xfId="14187" xr:uid="{46C8AF57-35D1-44D0-92BA-4EAD0DBDF3E5}"/>
    <cellStyle name="Comma 2 4 6 2 3 2" xfId="32114" xr:uid="{3BDC6F8A-BEBC-491D-9301-B6AD90AC5012}"/>
    <cellStyle name="Comma 2 4 6 2 3 3" xfId="44059" xr:uid="{257B1323-BF6A-4DDB-B729-E87C665CED38}"/>
    <cellStyle name="Comma 2 4 6 2 3 4" xfId="56024" xr:uid="{E2E96340-B43B-4713-8BBB-609822A734EA}"/>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2 8" xfId="50041" xr:uid="{542B233C-C7F6-4A78-974B-AD9C314E8CDC}"/>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2 4" xfId="57550" xr:uid="{CD118047-10EA-40A6-8CB4-9EA87FEBF799}"/>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3 7" xfId="51567" xr:uid="{6E85D3D4-6FBF-40CA-A871-55E2D06A5CC4}"/>
    <cellStyle name="Comma 2 4 6 4" xfId="12743" xr:uid="{261E4520-27E4-4613-8830-19B5B1D829B1}"/>
    <cellStyle name="Comma 2 4 6 4 2" xfId="30670" xr:uid="{B7C5A903-F2EA-4F3B-ADF8-225CA1DB0185}"/>
    <cellStyle name="Comma 2 4 6 4 3" xfId="42615" xr:uid="{B884D1CD-6D40-4380-B4B6-90C6F79896FA}"/>
    <cellStyle name="Comma 2 4 6 4 4" xfId="54580" xr:uid="{C2824442-5FA4-4501-8785-029F8060F607}"/>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6 9" xfId="48597" xr:uid="{BEB76A73-10A2-49B4-B702-6FC4C54DB3FF}"/>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2 4" xfId="58272" xr:uid="{C3294A0A-D2AA-44B7-A8F3-6728B51B962D}"/>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2 7" xfId="52289" xr:uid="{AFA85931-7A73-4554-8F7C-D18643AEBDD0}"/>
    <cellStyle name="Comma 2 4 7 3" xfId="13465" xr:uid="{BC4ED481-B7F6-496B-972E-6198C541EBE9}"/>
    <cellStyle name="Comma 2 4 7 3 2" xfId="31392" xr:uid="{F1FCA1CE-E89F-4FBF-9D41-89A5681D452C}"/>
    <cellStyle name="Comma 2 4 7 3 3" xfId="43337" xr:uid="{441DE406-6834-40F5-AEB5-D93A656CF9C0}"/>
    <cellStyle name="Comma 2 4 7 3 4" xfId="55302" xr:uid="{5A09C59E-DD1C-4975-9E23-54BA70E29513}"/>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7 8" xfId="49319" xr:uid="{0B4EAFF8-D8AD-4B6C-B25D-39B2EE544071}"/>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2 4" xfId="59716" xr:uid="{04FD28C5-6FBE-4339-9F36-168E00EA2B86}"/>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2 7" xfId="53733" xr:uid="{DD848FA4-C5E8-4DA9-8AA4-B1FF40FA6DB2}"/>
    <cellStyle name="Comma 2 4 8 3" xfId="14909" xr:uid="{C2C14B17-E4E2-45FE-B05A-55FF996AAD79}"/>
    <cellStyle name="Comma 2 4 8 3 2" xfId="32836" xr:uid="{6E03D228-941C-4149-83B7-F542F69AADDD}"/>
    <cellStyle name="Comma 2 4 8 3 3" xfId="44781" xr:uid="{D885A2D5-BF2D-4BBE-9678-5C77D99AD4FE}"/>
    <cellStyle name="Comma 2 4 8 3 4" xfId="56746" xr:uid="{FC252C44-5904-4CE3-8C73-C5F2D706FA19}"/>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8 8" xfId="50763" xr:uid="{5B54C58C-0378-4183-98F7-D8305F25F8E0}"/>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2 4" xfId="56828" xr:uid="{A54A41EF-F002-454C-93AF-4EF9D8029A0A}"/>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4 9 7" xfId="50845" xr:uid="{45BD068B-D560-4EE1-B5FF-4CD468D661EB}"/>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14" xfId="47882" xr:uid="{7449B069-3B06-46BC-83C2-8FBF9938281E}"/>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13" xfId="47940" xr:uid="{2F3FE7BE-A384-4EA2-A4AF-0E28D48DEB34}"/>
    <cellStyle name="Comma 2 5 2 2" xfId="239" xr:uid="{00000000-0005-0000-0000-000001000000}"/>
    <cellStyle name="Comma 2 5 2 2 10" xfId="36091" xr:uid="{053A1ECB-051A-486F-A59B-38926DA63DF6}"/>
    <cellStyle name="Comma 2 5 2 2 11" xfId="48056" xr:uid="{64593C6D-61F3-419C-88EB-8C9995B3DBFB}"/>
    <cellStyle name="Comma 2 5 2 2 2" xfId="587" xr:uid="{00000000-0005-0000-0000-000001000000}"/>
    <cellStyle name="Comma 2 5 2 2 2 10" xfId="48404" xr:uid="{7E858198-F7E0-4294-A984-AB9B211C84D8}"/>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2 4" xfId="59523" xr:uid="{423384C6-8A40-4340-96B4-2D0A962FD6F9}"/>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2 7" xfId="53540" xr:uid="{15493E30-6F7F-4CAF-A58B-A012909B2AF6}"/>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3 4" xfId="56553" xr:uid="{A0DEA26E-9696-4CF0-B928-C8516A3A97B9}"/>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2 8" xfId="50570" xr:uid="{C9BBD4DC-4ED3-4E15-9153-B4D0E3E7FA28}"/>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2 4" xfId="58079" xr:uid="{7E28B438-7300-48AD-B120-EAC4A4B12DE2}"/>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3 7" xfId="52096" xr:uid="{7BE9515E-84FC-4EDE-B77A-34A5C9B6E166}"/>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4 4" xfId="55109" xr:uid="{30503E41-A57F-4AF6-A8A3-E713F9106438}"/>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2 9" xfId="49126" xr:uid="{F1987A53-A8F0-4DFE-B072-C38D8A809E5D}"/>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2 4" xfId="58801" xr:uid="{B09CC41D-5FF9-41A8-97F5-7EDC6E09E8EF}"/>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2 7" xfId="52818" xr:uid="{7F53451E-9D7A-4F98-B09E-A373ABD957E9}"/>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3 4" xfId="55831" xr:uid="{9D0D7550-F739-48D3-B25D-798BE7ABB7A3}"/>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3 8" xfId="49848" xr:uid="{7F237588-67F3-4647-8BA2-B8160C8F7992}"/>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2 4" xfId="57357" xr:uid="{73457E52-11F1-4473-A400-61E7B471AED7}"/>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4 7" xfId="51374" xr:uid="{EA105837-8402-43D2-9719-CB5936510454}"/>
    <cellStyle name="Comma 2 5 2 2 2 5" xfId="12550" xr:uid="{79693DE8-EE5E-40A7-9AA9-3724EC4DD777}"/>
    <cellStyle name="Comma 2 5 2 2 2 5 2" xfId="30477" xr:uid="{E4E4AAD2-B69D-41CC-912B-8966011E3BBD}"/>
    <cellStyle name="Comma 2 5 2 2 2 5 3" xfId="42422" xr:uid="{BF15AAA0-937A-4FF9-AA8D-DF3C6EA60DE1}"/>
    <cellStyle name="Comma 2 5 2 2 2 5 4" xfId="54387" xr:uid="{721E9D2D-CE00-4992-9636-D50A088B2F7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2 4" xfId="59175" xr:uid="{36EA30F7-07AD-4DDD-953D-595AF2931CD2}"/>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2 7" xfId="53192" xr:uid="{600FEE4D-C98A-456B-9A72-ED504D6E9302}"/>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3 4" xfId="56205" xr:uid="{4F888487-C808-45B9-B1EE-3A34F9509E34}"/>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2 8" xfId="50222" xr:uid="{A4483743-888A-438A-A3BD-2063CBB23244}"/>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2 4" xfId="57731" xr:uid="{DC2152D9-B148-40E3-AAD5-805BCCBF4B67}"/>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3 7" xfId="51748" xr:uid="{67B89BEE-FE7C-4A1C-BCB9-D09B5F69D327}"/>
    <cellStyle name="Comma 2 5 2 2 3 4" xfId="12924" xr:uid="{03C8B90E-0C69-4491-BE55-A01DDF3AA05C}"/>
    <cellStyle name="Comma 2 5 2 2 3 4 2" xfId="30851" xr:uid="{C5E5B496-BBD6-4883-A7CB-66EC2C8B9F7D}"/>
    <cellStyle name="Comma 2 5 2 2 3 4 3" xfId="42796" xr:uid="{B796AAA2-8A99-4E0A-8459-840953C3813F}"/>
    <cellStyle name="Comma 2 5 2 2 3 4 4" xfId="54761" xr:uid="{7766C581-EFB6-4081-8819-D2904DD510AD}"/>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3 9" xfId="48778" xr:uid="{C33E235B-9FA1-41B6-88C2-73F9E015968C}"/>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2 4" xfId="58453" xr:uid="{A6CD6B41-3D89-40E1-BDAC-CEADD334E6F7}"/>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2 7" xfId="52470" xr:uid="{B5082D4F-C1B8-4F4D-BFC6-75EB4C0BEC9C}"/>
    <cellStyle name="Comma 2 5 2 2 4 3" xfId="13646" xr:uid="{4F7E35F7-648C-4472-994F-22B3C7088C12}"/>
    <cellStyle name="Comma 2 5 2 2 4 3 2" xfId="31573" xr:uid="{08618578-F55B-4389-9DB1-452BB3ABBDD6}"/>
    <cellStyle name="Comma 2 5 2 2 4 3 3" xfId="43518" xr:uid="{59DAB50E-C95C-4003-970D-5B7DFFCF0A36}"/>
    <cellStyle name="Comma 2 5 2 2 4 3 4" xfId="55483" xr:uid="{57CB9680-8EDA-43A3-A500-D902FDBF10ED}"/>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4 8" xfId="49500" xr:uid="{FE96DDDC-5349-41E4-BA78-C42C1B86FB16}"/>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2 4" xfId="57009" xr:uid="{95D4539A-B77F-4201-B65F-1AC5595BF427}"/>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5 7" xfId="51026" xr:uid="{896B98B3-E62F-441F-9D76-85D8636C14C3}"/>
    <cellStyle name="Comma 2 5 2 2 6" xfId="12202" xr:uid="{FC5AFC9A-FF91-4AD0-896C-3A46428FBD7C}"/>
    <cellStyle name="Comma 2 5 2 2 6 2" xfId="30129" xr:uid="{44C56C70-80B7-47ED-B534-93D151706994}"/>
    <cellStyle name="Comma 2 5 2 2 6 3" xfId="42074" xr:uid="{2FF1A025-2D6F-40F2-AA58-D73A8DCF827E}"/>
    <cellStyle name="Comma 2 5 2 2 6 4" xfId="54039" xr:uid="{9A131D3B-4520-4385-B35F-E0AD6156F819}"/>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11" xfId="48172" xr:uid="{1B7B7E7C-18F0-4325-864D-8B791D9D4BEF}"/>
    <cellStyle name="Comma 2 5 2 3 2" xfId="703" xr:uid="{00000000-0005-0000-0000-000001000000}"/>
    <cellStyle name="Comma 2 5 2 3 2 10" xfId="48520" xr:uid="{29C8E829-3D3B-4CA2-A86C-715971A50975}"/>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2 4" xfId="59639" xr:uid="{B0A042E0-A13B-4247-B435-5011AD238A66}"/>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2 7" xfId="53656" xr:uid="{E6B04418-2580-4BF6-8C68-3CBE0C0E6F2F}"/>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3 4" xfId="56669" xr:uid="{F6D6B3FA-95AE-4A42-8125-4EBFBF9C57CE}"/>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2 8" xfId="50686" xr:uid="{183F0E3F-4B41-4A6A-AB82-8616100AF980}"/>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2 4" xfId="58195" xr:uid="{AE9BF6C3-B4CA-4407-9B60-4F6879DDB983}"/>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3 7" xfId="52212" xr:uid="{A094BF78-2C0B-4777-BDB1-7A1932EF4944}"/>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4 4" xfId="55225" xr:uid="{9441CDEC-3B55-4CD6-A4A3-3906BB38F717}"/>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2 9" xfId="49242" xr:uid="{443404AF-3365-40DE-84DB-E3B898948FC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2 4" xfId="58917" xr:uid="{A2C16FB1-2E06-40B9-8897-DC1C016C72CB}"/>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2 7" xfId="52934" xr:uid="{AF1CB3F6-60A3-4B32-B533-475AEB440652}"/>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3 4" xfId="55947" xr:uid="{80AB23E0-A7FE-40F2-937D-DDDAB375AB89}"/>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3 8" xfId="49964" xr:uid="{9BBB1ACF-BA10-488A-87A7-80C8598CCDD8}"/>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2 4" xfId="57473" xr:uid="{282CA16D-ABEA-46F4-A49C-BA198E286785}"/>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4 7" xfId="51490" xr:uid="{28BE87FC-15A8-4CB7-9A70-2C12A5654306}"/>
    <cellStyle name="Comma 2 5 2 3 2 5" xfId="12666" xr:uid="{54DBCE64-AEA2-438B-901D-D54594E9CF72}"/>
    <cellStyle name="Comma 2 5 2 3 2 5 2" xfId="30593" xr:uid="{B77FDEC6-DFD3-40E6-97F5-228C1BE61710}"/>
    <cellStyle name="Comma 2 5 2 3 2 5 3" xfId="42538" xr:uid="{C02C42D4-C4EB-4A2B-94DB-7C9125E5B1A7}"/>
    <cellStyle name="Comma 2 5 2 3 2 5 4" xfId="54503" xr:uid="{22041C35-B4FA-4BB9-8DAF-665E3B5C75F5}"/>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2 4" xfId="59291" xr:uid="{9007DB28-8E30-437B-903B-FBC44C1FF6B1}"/>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2 7" xfId="53308" xr:uid="{4001F78C-4E7C-426C-A73B-BABCA14C2AEA}"/>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3 4" xfId="56321" xr:uid="{A6E8C2A6-5E58-4C6B-9E6B-890FB7376F14}"/>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2 8" xfId="50338" xr:uid="{840C21BF-20F0-45AE-B6F8-15DC8E74092C}"/>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2 4" xfId="57847" xr:uid="{827C904F-3093-4775-82E2-7C233E2D50B3}"/>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3 7" xfId="51864" xr:uid="{3DAA58CC-CAEC-4E2A-9774-21B62B25C005}"/>
    <cellStyle name="Comma 2 5 2 3 3 4" xfId="13040" xr:uid="{B6B9AE92-B40A-4888-BB5A-19FE0178926F}"/>
    <cellStyle name="Comma 2 5 2 3 3 4 2" xfId="30967" xr:uid="{C29C6470-785D-4179-8FA1-96F250E5E5ED}"/>
    <cellStyle name="Comma 2 5 2 3 3 4 3" xfId="42912" xr:uid="{687CFE18-8A6C-4035-93EA-4C213757D838}"/>
    <cellStyle name="Comma 2 5 2 3 3 4 4" xfId="54877" xr:uid="{CBE54E3B-90BE-449A-A3AB-505A96D291B6}"/>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3 9" xfId="48894" xr:uid="{4F4831DF-B56A-41BF-AAE7-75DD31F26134}"/>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2 4" xfId="58569" xr:uid="{965C0130-417B-455B-AEE4-D85C82744EC6}"/>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2 7" xfId="52586" xr:uid="{F20069A5-3A8C-4ECA-967B-C0E397954C89}"/>
    <cellStyle name="Comma 2 5 2 3 4 3" xfId="13762" xr:uid="{69E5927B-9657-4274-8342-BBA2E9048157}"/>
    <cellStyle name="Comma 2 5 2 3 4 3 2" xfId="31689" xr:uid="{B1F9274B-86DE-4421-BF8B-335F3B0C1A06}"/>
    <cellStyle name="Comma 2 5 2 3 4 3 3" xfId="43634" xr:uid="{EC85B2B6-B409-46E4-B95B-DEF10C8E5DC4}"/>
    <cellStyle name="Comma 2 5 2 3 4 3 4" xfId="55599" xr:uid="{8559C405-93BE-42E4-BF1D-24863635B420}"/>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4 8" xfId="49616" xr:uid="{42011FF4-CD43-42AA-A782-19EB84F8EAA3}"/>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2 4" xfId="57125" xr:uid="{AC40BDE2-CF49-4A47-8AEF-56C15C423E42}"/>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5 7" xfId="51142" xr:uid="{D9A98069-C2FC-41E2-A790-BF2E4023D998}"/>
    <cellStyle name="Comma 2 5 2 3 6" xfId="12318" xr:uid="{013C2A87-1ED7-45AD-8106-C1CDB569C4B2}"/>
    <cellStyle name="Comma 2 5 2 3 6 2" xfId="30245" xr:uid="{65504A46-5A49-47D2-81B3-4DF7CB2D4ACB}"/>
    <cellStyle name="Comma 2 5 2 3 6 3" xfId="42190" xr:uid="{D9FE9797-19D8-4557-BB9C-ED1AFBA84B74}"/>
    <cellStyle name="Comma 2 5 2 3 6 4" xfId="54155" xr:uid="{B64A889E-B2CE-48D4-83A0-9D6EB2FA2889}"/>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10" xfId="48288" xr:uid="{8112B45A-8CD4-40CB-9FD6-95EBF9C0283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2 4" xfId="59407" xr:uid="{2698A563-97E9-4F99-8452-F8BB69FE7D3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2 7" xfId="53424" xr:uid="{649FBFBD-B7F6-499A-81EE-6337D744E3A3}"/>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3 4" xfId="56437" xr:uid="{C7E3F734-D124-443E-B5A1-DFC0F9AB1E1B}"/>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2 8" xfId="50454" xr:uid="{07293315-CCAE-4A2F-B905-3B2CC0B3B8DA}"/>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2 4" xfId="57963" xr:uid="{5FB3594A-D073-4BFA-87DD-28BE85CAB6D6}"/>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3 7" xfId="51980" xr:uid="{375E6FC2-C942-4EA9-AEED-0B04AC33D4EC}"/>
    <cellStyle name="Comma 2 5 2 4 2 4" xfId="13156" xr:uid="{8A4E68C3-AE15-4690-8378-212DA486AED6}"/>
    <cellStyle name="Comma 2 5 2 4 2 4 2" xfId="31083" xr:uid="{D36608E6-DD54-4A18-9E3E-2E05B654F5C8}"/>
    <cellStyle name="Comma 2 5 2 4 2 4 3" xfId="43028" xr:uid="{3101949D-7542-414C-9FB0-7871190BB522}"/>
    <cellStyle name="Comma 2 5 2 4 2 4 4" xfId="54993" xr:uid="{3F939B82-6D4F-4612-9D33-0202FD535F5B}"/>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2 9" xfId="49010" xr:uid="{12250FC6-9D2A-4D83-91C0-6CA3E284E35B}"/>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2 4" xfId="58685" xr:uid="{8DBA5027-69C1-4F70-BA3E-9CAE191EAC61}"/>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2 7" xfId="52702" xr:uid="{BEB7A63B-0237-43C1-9972-B014FFF20A26}"/>
    <cellStyle name="Comma 2 5 2 4 3 3" xfId="13878" xr:uid="{B05FDC30-4B9A-4D98-9AF6-6EE6A18BAD97}"/>
    <cellStyle name="Comma 2 5 2 4 3 3 2" xfId="31805" xr:uid="{0913B1FD-0C0E-47E5-A72A-1284592AFC42}"/>
    <cellStyle name="Comma 2 5 2 4 3 3 3" xfId="43750" xr:uid="{E36B8183-3DCB-4CD9-A870-6F776E551C79}"/>
    <cellStyle name="Comma 2 5 2 4 3 3 4" xfId="55715" xr:uid="{E827A96A-22D0-4A6A-B1A8-F6564427EA5C}"/>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3 8" xfId="49732" xr:uid="{B3BC0DF7-8A25-43D9-949D-93C4C53FEB19}"/>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2 4" xfId="57241" xr:uid="{C38FF75E-D180-4FC7-8B40-2D4FBE357028}"/>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4 7" xfId="51258" xr:uid="{98318841-A8C6-4C79-8A2D-67EC749E9D85}"/>
    <cellStyle name="Comma 2 5 2 4 5" xfId="12434" xr:uid="{2970DCCA-09E3-4F9E-A84B-1628C54E44DE}"/>
    <cellStyle name="Comma 2 5 2 4 5 2" xfId="30361" xr:uid="{CAE0FAA7-BC24-46C1-8EF4-F7BA16B43AB2}"/>
    <cellStyle name="Comma 2 5 2 4 5 3" xfId="42306" xr:uid="{AF0BBDC2-3C3F-4FDD-991E-4ACDB6DE8359}"/>
    <cellStyle name="Comma 2 5 2 4 5 4" xfId="54271" xr:uid="{935893BE-73A0-4B94-A5B1-F1D7E6051442}"/>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2 4" xfId="59059" xr:uid="{384A0DCB-D33E-4B0C-B671-11D824E27FEF}"/>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2 7" xfId="53076" xr:uid="{252DB2B7-3F35-49FD-A370-24E41E5391C3}"/>
    <cellStyle name="Comma 2 5 2 5 2 3" xfId="14252" xr:uid="{124C4DB9-DD86-4DF5-8178-70DE623E0F72}"/>
    <cellStyle name="Comma 2 5 2 5 2 3 2" xfId="32179" xr:uid="{C3A6ED19-D55B-4DDE-A95C-DCC8C87AA4AC}"/>
    <cellStyle name="Comma 2 5 2 5 2 3 3" xfId="44124" xr:uid="{A10F5CA3-5106-424B-A7A3-99A5B8974BBD}"/>
    <cellStyle name="Comma 2 5 2 5 2 3 4" xfId="56089" xr:uid="{6B5B7DF3-4726-4F70-BC81-7BA3D58ED44E}"/>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2 8" xfId="50106" xr:uid="{DE96C73E-3AE3-4462-B3B2-05C884C4F319}"/>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2 4" xfId="57615" xr:uid="{B0877C79-FDE7-4698-AF48-314CA5283DA6}"/>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3 7" xfId="51632" xr:uid="{865F1D36-3F13-47F0-9521-740321D9E739}"/>
    <cellStyle name="Comma 2 5 2 5 4" xfId="12808" xr:uid="{920D90B4-B840-468F-85F7-758F047F03B4}"/>
    <cellStyle name="Comma 2 5 2 5 4 2" xfId="30735" xr:uid="{6AB86AE6-5B38-4A12-A778-4888FE800057}"/>
    <cellStyle name="Comma 2 5 2 5 4 3" xfId="42680" xr:uid="{733371D3-E5FA-4BE1-BBB2-7D93952CFF59}"/>
    <cellStyle name="Comma 2 5 2 5 4 4" xfId="54645" xr:uid="{91084D22-6AF5-490C-BECF-4FA2AD1EE285}"/>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5 9" xfId="48662" xr:uid="{A9256973-CC7B-4031-A1BB-DDC4A746DC7F}"/>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2 4" xfId="58337" xr:uid="{1C32843A-AF0D-461C-AC89-BAA01CA3722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2 7" xfId="52354" xr:uid="{47DF94FB-1086-4515-928F-4898CBCCCEE2}"/>
    <cellStyle name="Comma 2 5 2 6 3" xfId="13530" xr:uid="{DD061914-3F05-4AA5-BC11-A4C3AC30D32F}"/>
    <cellStyle name="Comma 2 5 2 6 3 2" xfId="31457" xr:uid="{860ABFA4-7A6F-46FE-9BED-6B1E358AB0BE}"/>
    <cellStyle name="Comma 2 5 2 6 3 3" xfId="43402" xr:uid="{5A114758-4F23-4642-88CD-6127A6C63865}"/>
    <cellStyle name="Comma 2 5 2 6 3 4" xfId="55367" xr:uid="{DA866300-6C8E-4DBC-BC2B-D68B1969F4C8}"/>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6 8" xfId="49384" xr:uid="{4F586415-85D5-4AA3-9CE8-16A97478D8B2}"/>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2 4" xfId="56893" xr:uid="{B15807C9-0C28-43D4-BC31-5DA886EE45DD}"/>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7 7" xfId="50910" xr:uid="{D2223F45-D22F-47ED-9235-651AEC41FDC2}"/>
    <cellStyle name="Comma 2 5 2 8" xfId="12086" xr:uid="{AFF82A9A-5193-4750-95DB-0A9A719F0A9F}"/>
    <cellStyle name="Comma 2 5 2 8 2" xfId="30013" xr:uid="{C2F60713-1F00-4F1F-A0B2-46C26BE61433}"/>
    <cellStyle name="Comma 2 5 2 8 3" xfId="41958" xr:uid="{F41C946A-6A46-4371-942E-C4A3182CA73E}"/>
    <cellStyle name="Comma 2 5 2 8 4" xfId="53923" xr:uid="{D377AA8E-497E-42B6-87A1-50E148EAE499}"/>
    <cellStyle name="Comma 2 5 2 9" xfId="18045" xr:uid="{8F80DADC-DA89-450F-B59C-0C75B1E74D28}"/>
    <cellStyle name="Comma 2 5 3" xfId="181" xr:uid="{00000000-0005-0000-0000-000001000000}"/>
    <cellStyle name="Comma 2 5 3 10" xfId="36033" xr:uid="{54B5272F-CA55-4119-97EF-5DCC09CA5711}"/>
    <cellStyle name="Comma 2 5 3 11" xfId="47998" xr:uid="{2909C94C-3C49-4684-855F-88A464AEFD26}"/>
    <cellStyle name="Comma 2 5 3 2" xfId="529" xr:uid="{00000000-0005-0000-0000-000001000000}"/>
    <cellStyle name="Comma 2 5 3 2 10" xfId="48346" xr:uid="{5E3CB4E9-C883-4F1B-9B0F-4855A66FFB89}"/>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2 4" xfId="59465" xr:uid="{FC3E036D-E9C5-4A56-88C0-30749CC68C7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2 7" xfId="53482" xr:uid="{4697D4EA-01CC-4D79-8668-DD5A3106EF66}"/>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3 4" xfId="56495" xr:uid="{402B4D1F-310A-47EA-AFDD-7342C4046303}"/>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2 8" xfId="50512" xr:uid="{926C74EE-E557-4534-A7EA-3F10E6E31619}"/>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2 4" xfId="58021" xr:uid="{3E084952-28D6-4D2B-8EB1-E4B9A668DECE}"/>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3 7" xfId="52038" xr:uid="{C61F28E1-1907-429F-8016-C236669765AB}"/>
    <cellStyle name="Comma 2 5 3 2 2 4" xfId="13214" xr:uid="{01277839-A5FB-4D14-977A-8E2ED5637F73}"/>
    <cellStyle name="Comma 2 5 3 2 2 4 2" xfId="31141" xr:uid="{BFF93DF6-A876-4666-AB7F-790F33382776}"/>
    <cellStyle name="Comma 2 5 3 2 2 4 3" xfId="43086" xr:uid="{CB7A1836-4763-4B4F-8660-1A8436ED6B33}"/>
    <cellStyle name="Comma 2 5 3 2 2 4 4" xfId="55051" xr:uid="{086661FA-4AF9-47AA-92AF-70518D05951D}"/>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2 9" xfId="49068" xr:uid="{0723E8F3-75F0-4DAF-9377-2B215B065C7C}"/>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2 4" xfId="58743" xr:uid="{CDA65DAC-CCFE-41EB-BDF8-72C9F5562A79}"/>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2 7" xfId="52760" xr:uid="{DE37A8C2-6824-408D-A745-251063007EF3}"/>
    <cellStyle name="Comma 2 5 3 2 3 3" xfId="13936" xr:uid="{89EF65A1-C633-4147-B1FA-92DB5C234EFB}"/>
    <cellStyle name="Comma 2 5 3 2 3 3 2" xfId="31863" xr:uid="{98D33912-7A45-4F94-AE89-0B9BD6D0CBF8}"/>
    <cellStyle name="Comma 2 5 3 2 3 3 3" xfId="43808" xr:uid="{950ED9A6-A9A2-41F3-A5DC-168850A5A124}"/>
    <cellStyle name="Comma 2 5 3 2 3 3 4" xfId="55773" xr:uid="{2FDB930D-A875-4143-AE7B-813D8C506715}"/>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3 8" xfId="49790" xr:uid="{BA0ADE8C-B230-477F-9043-C55355B39533}"/>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2 4" xfId="57299" xr:uid="{FE5F9310-EA2B-4036-A723-3DC14D00A9A3}"/>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4 7" xfId="51316" xr:uid="{E98B3E86-0E07-4AF3-BB70-D370D11A72C2}"/>
    <cellStyle name="Comma 2 5 3 2 5" xfId="12492" xr:uid="{51447168-2EE1-49B9-AA9E-BD33C0E4896B}"/>
    <cellStyle name="Comma 2 5 3 2 5 2" xfId="30419" xr:uid="{2EF336C6-2FC3-4FE5-8C9C-36C6FC23D615}"/>
    <cellStyle name="Comma 2 5 3 2 5 3" xfId="42364" xr:uid="{9E5C40AD-C6F4-4A92-9892-F618F0C5AC32}"/>
    <cellStyle name="Comma 2 5 3 2 5 4" xfId="54329" xr:uid="{A26ABDA5-A067-4F08-89A7-B8938C47D458}"/>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2 4" xfId="59117" xr:uid="{C37AA0DE-125B-42F0-9CAC-2AD9965519D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2 7" xfId="53134" xr:uid="{404560A8-DD65-493D-91BD-AB3E9C4D6398}"/>
    <cellStyle name="Comma 2 5 3 3 2 3" xfId="14310" xr:uid="{73B04E2D-1432-4932-A998-68B1BC26790A}"/>
    <cellStyle name="Comma 2 5 3 3 2 3 2" xfId="32237" xr:uid="{75F57530-C6DA-482E-AA2A-72B0FE3702C5}"/>
    <cellStyle name="Comma 2 5 3 3 2 3 3" xfId="44182" xr:uid="{7BD2A83F-FF25-4883-B650-8336193DE1A8}"/>
    <cellStyle name="Comma 2 5 3 3 2 3 4" xfId="56147" xr:uid="{AE780BDB-F6C3-459E-9C3E-296FE18C2D59}"/>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2 8" xfId="50164" xr:uid="{7F77319F-1AD2-4375-94CE-765B01F96A25}"/>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2 4" xfId="57673" xr:uid="{F8F618A2-7683-41F2-ADBE-7EEC1A188934}"/>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3 7" xfId="51690" xr:uid="{93778B49-C925-4414-A802-F5287635EED6}"/>
    <cellStyle name="Comma 2 5 3 3 4" xfId="12866" xr:uid="{1ED5C0FA-061F-45AB-A6B4-4DCBB8881AD1}"/>
    <cellStyle name="Comma 2 5 3 3 4 2" xfId="30793" xr:uid="{DE7C0D47-C90F-4C8E-9D3B-C72D9FF3853F}"/>
    <cellStyle name="Comma 2 5 3 3 4 3" xfId="42738" xr:uid="{16323CF5-0663-40B2-BB0F-C40A78A2C79F}"/>
    <cellStyle name="Comma 2 5 3 3 4 4" xfId="54703" xr:uid="{007CC908-69AC-48AD-9670-CE3EA89705FC}"/>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3 9" xfId="48720" xr:uid="{F83EBB39-5591-4E1D-B7EE-E1D6F889C238}"/>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2 4" xfId="58395" xr:uid="{C25E7FE6-904E-4812-B91F-7BBB29857CC3}"/>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2 7" xfId="52412" xr:uid="{FFBB4B8F-9A0F-4BDE-8286-78CE4C262C86}"/>
    <cellStyle name="Comma 2 5 3 4 3" xfId="13588" xr:uid="{32F06895-FA48-415B-A225-91242BED54DA}"/>
    <cellStyle name="Comma 2 5 3 4 3 2" xfId="31515" xr:uid="{0F26E99E-A9F6-4211-B8F5-C5CACD3B829E}"/>
    <cellStyle name="Comma 2 5 3 4 3 3" xfId="43460" xr:uid="{73FFACD1-DE34-4C8A-9B2A-03AECA4B3E3D}"/>
    <cellStyle name="Comma 2 5 3 4 3 4" xfId="55425" xr:uid="{08F4D446-3B10-4C44-8F7C-9048044B87A7}"/>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4 8" xfId="49442" xr:uid="{CA243EE3-424B-4F0B-8212-E86F55D69A14}"/>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2 4" xfId="56951" xr:uid="{D30C3307-5734-422E-9693-25BE219ADC53}"/>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5 7" xfId="50968" xr:uid="{AF4ECA84-4DAE-47A0-8F00-387E1A92A29F}"/>
    <cellStyle name="Comma 2 5 3 6" xfId="12144" xr:uid="{BD4E4536-8F98-4097-BCF0-5201218A2FF7}"/>
    <cellStyle name="Comma 2 5 3 6 2" xfId="30071" xr:uid="{8D5387CA-6DC8-4118-A066-6E6922EA519A}"/>
    <cellStyle name="Comma 2 5 3 6 3" xfId="42016" xr:uid="{1A3B47F6-DD19-4A28-AB47-FDE3FDACB93D}"/>
    <cellStyle name="Comma 2 5 3 6 4" xfId="53981" xr:uid="{1ED81CC9-DD24-4DEA-9EB1-DB1EFECE8C64}"/>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11" xfId="48114" xr:uid="{102051B7-95F4-4F47-A0DE-97DC3C8936DF}"/>
    <cellStyle name="Comma 2 5 4 2" xfId="645" xr:uid="{00000000-0005-0000-0000-000001000000}"/>
    <cellStyle name="Comma 2 5 4 2 10" xfId="48462" xr:uid="{F3FF00D6-B5E6-4C0E-AB87-97F9B66E4601}"/>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2 4" xfId="59581" xr:uid="{49D741FC-8C4C-4A3E-8F22-FB5BC3C8D2E2}"/>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2 7" xfId="53598" xr:uid="{CAA6382A-BF53-446C-AC4C-69096A0C7EFE}"/>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3 4" xfId="56611" xr:uid="{CE657E48-874E-4002-850F-86FF5A1C359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2 8" xfId="50628" xr:uid="{29271F75-493E-4D30-B70B-A0DD248BC78A}"/>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2 4" xfId="58137" xr:uid="{EFAC5A96-0C19-4FE1-BA14-EE72C1F60DF5}"/>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3 7" xfId="52154" xr:uid="{446C83B9-ED6A-4D1E-B5C7-28BF5AB2E8D0}"/>
    <cellStyle name="Comma 2 5 4 2 2 4" xfId="13330" xr:uid="{505CAB05-6DEB-4F54-B340-6D1716BCC06D}"/>
    <cellStyle name="Comma 2 5 4 2 2 4 2" xfId="31257" xr:uid="{CDC3D642-84D1-4DD4-9E57-BA05C985A8BE}"/>
    <cellStyle name="Comma 2 5 4 2 2 4 3" xfId="43202" xr:uid="{AAA26555-D0E4-46AE-9991-906DDE499AFF}"/>
    <cellStyle name="Comma 2 5 4 2 2 4 4" xfId="55167" xr:uid="{98D2EC6C-1125-4EB7-A91E-FF7498FBDF93}"/>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2 9" xfId="49184" xr:uid="{0006E859-0ECA-4840-99EA-763A9856E40C}"/>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2 4" xfId="58859" xr:uid="{FC2CFFA7-0112-4937-9836-3A1B4EB39E0F}"/>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2 7" xfId="52876" xr:uid="{44B223EC-DCCC-4407-B484-52804B60B1BA}"/>
    <cellStyle name="Comma 2 5 4 2 3 3" xfId="14052" xr:uid="{B1899C4F-E6D1-44CD-B869-2AF0DC923D16}"/>
    <cellStyle name="Comma 2 5 4 2 3 3 2" xfId="31979" xr:uid="{9981505B-FB7B-4E3B-927E-C0AFC1A87D85}"/>
    <cellStyle name="Comma 2 5 4 2 3 3 3" xfId="43924" xr:uid="{4241230F-F8DB-4835-85F2-FA5286A70D52}"/>
    <cellStyle name="Comma 2 5 4 2 3 3 4" xfId="55889" xr:uid="{9B41016D-A258-41D9-A3D7-6E2F6F044A8C}"/>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3 8" xfId="49906" xr:uid="{CD13F082-DB84-4540-AFE8-1C0ED3FCB187}"/>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2 4" xfId="57415" xr:uid="{7F9BCE46-8F9C-42B2-AE98-6AF11679F867}"/>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4 7" xfId="51432" xr:uid="{F2DF84D2-45F6-49D5-B2BB-A74497757719}"/>
    <cellStyle name="Comma 2 5 4 2 5" xfId="12608" xr:uid="{462B06DA-34A2-4A20-BF0F-8C24C1595A8C}"/>
    <cellStyle name="Comma 2 5 4 2 5 2" xfId="30535" xr:uid="{2B66C89E-9B40-4670-AF03-C2FD354B583B}"/>
    <cellStyle name="Comma 2 5 4 2 5 3" xfId="42480" xr:uid="{FDEC4552-4EC6-4DF6-9079-9D075B71C1B5}"/>
    <cellStyle name="Comma 2 5 4 2 5 4" xfId="54445" xr:uid="{9BD6D16B-4F0E-4718-8479-8C9F953D89D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2 4" xfId="59233" xr:uid="{C3A86EA4-B662-4B63-AA65-252FE46082F7}"/>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2 7" xfId="53250" xr:uid="{D0FD9602-26DA-4000-B08C-78E5801E51F7}"/>
    <cellStyle name="Comma 2 5 4 3 2 3" xfId="14426" xr:uid="{1AFCAE64-0C51-4B01-B735-2E8ED6D09915}"/>
    <cellStyle name="Comma 2 5 4 3 2 3 2" xfId="32353" xr:uid="{ED1E00DA-27F5-4BFC-B9B1-03A6A77A8BD5}"/>
    <cellStyle name="Comma 2 5 4 3 2 3 3" xfId="44298" xr:uid="{82B7E3B8-DA13-4B24-860B-DCBC5E9E47A4}"/>
    <cellStyle name="Comma 2 5 4 3 2 3 4" xfId="56263" xr:uid="{EAEE6C8A-18C2-4FBC-9248-89E57AC8B7FF}"/>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2 8" xfId="50280" xr:uid="{BEFE6230-48A5-46B9-A36B-D249F57D9035}"/>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2 4" xfId="57789" xr:uid="{E21D825A-B9B8-491D-95BE-441080F2590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3 7" xfId="51806" xr:uid="{116BF653-D417-48C8-9A0C-28E82ED7E1FE}"/>
    <cellStyle name="Comma 2 5 4 3 4" xfId="12982" xr:uid="{432038B2-B0B9-4C10-8C66-AE61C30D7F37}"/>
    <cellStyle name="Comma 2 5 4 3 4 2" xfId="30909" xr:uid="{C7A0DA07-5181-4FB2-9DAB-FA1C07A8A88C}"/>
    <cellStyle name="Comma 2 5 4 3 4 3" xfId="42854" xr:uid="{6996A451-8F4D-4239-8FC7-60B1C7915D5F}"/>
    <cellStyle name="Comma 2 5 4 3 4 4" xfId="54819" xr:uid="{4BD0A0EE-3C0E-4162-B4DC-1AC2B22F07A4}"/>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3 9" xfId="48836" xr:uid="{99DBA961-4134-410F-B5C6-45254D33E911}"/>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2 4" xfId="58511" xr:uid="{D951F98E-BED2-44F0-A346-384C4C4270C7}"/>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2 7" xfId="52528" xr:uid="{9FBDB2EE-8B97-4EBB-9CBC-68444086D01F}"/>
    <cellStyle name="Comma 2 5 4 4 3" xfId="13704" xr:uid="{7FCE62C8-315E-4CA6-B988-1D2AFDC96E3A}"/>
    <cellStyle name="Comma 2 5 4 4 3 2" xfId="31631" xr:uid="{7276E327-032B-409A-9DFD-6101D5BD6FF7}"/>
    <cellStyle name="Comma 2 5 4 4 3 3" xfId="43576" xr:uid="{5ACE36E3-7DA8-4700-BB23-33FAB677E54A}"/>
    <cellStyle name="Comma 2 5 4 4 3 4" xfId="55541" xr:uid="{B8CBCF2B-1AF1-436F-BBAB-B4770B5223D5}"/>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4 8" xfId="49558" xr:uid="{58D66107-1C11-44D4-8364-921A5CEE5B86}"/>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2 4" xfId="57067" xr:uid="{37D7C2A9-866D-4A7B-A361-2465925B1FD7}"/>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5 7" xfId="51084" xr:uid="{E2A5A28F-A5AE-4E81-ADFC-935999B2C289}"/>
    <cellStyle name="Comma 2 5 4 6" xfId="12260" xr:uid="{634AC346-914B-4842-99D8-B66F5A00044A}"/>
    <cellStyle name="Comma 2 5 4 6 2" xfId="30187" xr:uid="{18B9A4D2-368D-4517-BFFA-2A9D4AE15FFE}"/>
    <cellStyle name="Comma 2 5 4 6 3" xfId="42132" xr:uid="{3D12336B-557C-4C32-A4FD-BF01F94166AC}"/>
    <cellStyle name="Comma 2 5 4 6 4" xfId="54097" xr:uid="{7773F8D2-B306-43BC-857A-8A6359BD5E66}"/>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10" xfId="48230" xr:uid="{9BA22433-933E-4DC0-9F28-5193B14B1BFA}"/>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2 4" xfId="59349" xr:uid="{BE35A605-5235-436C-9A97-74FCFFBEAFE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2 7" xfId="53366" xr:uid="{186F132E-283D-4F07-8D45-65B05800D94E}"/>
    <cellStyle name="Comma 2 5 5 2 2 3" xfId="14542" xr:uid="{EF49C1C9-6C1A-49E3-A900-215434DE427F}"/>
    <cellStyle name="Comma 2 5 5 2 2 3 2" xfId="32469" xr:uid="{E8DDE499-590B-4466-8787-0E982765C48B}"/>
    <cellStyle name="Comma 2 5 5 2 2 3 3" xfId="44414" xr:uid="{8A7EDF59-872D-470A-B2C7-C475197535D6}"/>
    <cellStyle name="Comma 2 5 5 2 2 3 4" xfId="56379" xr:uid="{5C830992-2450-4C90-BF51-1CB9970381F2}"/>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2 8" xfId="50396" xr:uid="{6113916D-4D29-428D-9F11-2CFD115F4B1F}"/>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2 4" xfId="57905" xr:uid="{AB71B823-A28F-451A-984F-5AA00D2CCB29}"/>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3 7" xfId="51922" xr:uid="{C84AD22F-9293-4427-9BC4-9A3C1C644F69}"/>
    <cellStyle name="Comma 2 5 5 2 4" xfId="13098" xr:uid="{39279E59-662B-4B7F-BBBE-5A093B83CBD4}"/>
    <cellStyle name="Comma 2 5 5 2 4 2" xfId="31025" xr:uid="{0A519037-EEE3-4247-A2CE-98577FBD554D}"/>
    <cellStyle name="Comma 2 5 5 2 4 3" xfId="42970" xr:uid="{2D20149D-B732-42F5-B885-6CEE2936FD02}"/>
    <cellStyle name="Comma 2 5 5 2 4 4" xfId="54935" xr:uid="{DA4AB2F1-7A82-40FC-AAD2-ADAADE0E4858}"/>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2 9" xfId="48952" xr:uid="{8DE6EBEA-E05A-43F0-9ACD-ABC75F0CA8B9}"/>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2 4" xfId="58627" xr:uid="{EB38B5CE-1B2E-4BB8-B8F9-8926BAEB6716}"/>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2 7" xfId="52644" xr:uid="{EC68C20F-4B6C-4627-B727-432E8F65A224}"/>
    <cellStyle name="Comma 2 5 5 3 3" xfId="13820" xr:uid="{662C33C8-6841-4440-9816-2BB7EE32E27E}"/>
    <cellStyle name="Comma 2 5 5 3 3 2" xfId="31747" xr:uid="{C469A228-4895-4CE0-8E98-C8FCCC640627}"/>
    <cellStyle name="Comma 2 5 5 3 3 3" xfId="43692" xr:uid="{4C82E20E-740B-4B69-85A7-DBCE799A53C8}"/>
    <cellStyle name="Comma 2 5 5 3 3 4" xfId="55657" xr:uid="{3381163D-7A7F-41E6-8919-F573DAAE31BD}"/>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3 8" xfId="49674" xr:uid="{D6B6B6C0-3296-424A-A0A5-A745EAC5EF06}"/>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2 4" xfId="57183" xr:uid="{44C998CD-295F-4E19-BA04-50D70FCD4C12}"/>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4 7" xfId="51200" xr:uid="{3584C5BE-0207-4D2C-9692-30B38DFCF37B}"/>
    <cellStyle name="Comma 2 5 5 5" xfId="12376" xr:uid="{F022D474-4D66-4D43-A93C-CB254BAF2D77}"/>
    <cellStyle name="Comma 2 5 5 5 2" xfId="30303" xr:uid="{1BEB2C17-4C1A-407B-802C-DF324C260485}"/>
    <cellStyle name="Comma 2 5 5 5 3" xfId="42248" xr:uid="{853CB7A4-6262-4AEE-A8A2-82333DCAC113}"/>
    <cellStyle name="Comma 2 5 5 5 4" xfId="54213" xr:uid="{20ECDC6D-E5E3-4046-89BD-1C05F3078AC8}"/>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2 4" xfId="59001" xr:uid="{1ED25F92-033C-4C0B-906C-6A96193FFFBD}"/>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2 7" xfId="53018" xr:uid="{0CC06853-2D54-4021-AFB8-C104626999DE}"/>
    <cellStyle name="Comma 2 5 6 2 3" xfId="14194" xr:uid="{DFEEFBD3-3698-4462-87EB-35BD25145696}"/>
    <cellStyle name="Comma 2 5 6 2 3 2" xfId="32121" xr:uid="{B2348597-EFDF-4024-BC22-457CCCAD28A3}"/>
    <cellStyle name="Comma 2 5 6 2 3 3" xfId="44066" xr:uid="{895B5957-3781-467A-9294-0A47576E66CE}"/>
    <cellStyle name="Comma 2 5 6 2 3 4" xfId="56031" xr:uid="{F6941F37-AB2E-4C64-BE05-354BD7A1C621}"/>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2 8" xfId="50048" xr:uid="{D337F9F5-5319-4C9B-820D-70F2FF1FA81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2 4" xfId="57557" xr:uid="{0C25E6F0-DD9B-4519-8BBF-97364C3AE78E}"/>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3 7" xfId="51574" xr:uid="{294FD120-A8E2-4910-BF92-4E87BAD2D734}"/>
    <cellStyle name="Comma 2 5 6 4" xfId="12750" xr:uid="{59F722DF-C8D5-4E0B-A3AE-2089D5852875}"/>
    <cellStyle name="Comma 2 5 6 4 2" xfId="30677" xr:uid="{8CC088C3-2FAB-47D0-9B02-9F1B71749C8B}"/>
    <cellStyle name="Comma 2 5 6 4 3" xfId="42622" xr:uid="{E1DF248A-6ABF-4F6A-A285-D21C6A4AE501}"/>
    <cellStyle name="Comma 2 5 6 4 4" xfId="54587" xr:uid="{96E965EB-2817-4092-9175-47638DECDDDE}"/>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6 9" xfId="48604" xr:uid="{A3EBEB48-4FEE-4C7A-A03E-CDFD36A49AD1}"/>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2 4" xfId="58279" xr:uid="{CBE023D9-5BA2-4D29-AF89-59A9C0AF6D66}"/>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2 7" xfId="52296" xr:uid="{20949981-17BB-4950-BD0E-2534FFC6C267}"/>
    <cellStyle name="Comma 2 5 7 3" xfId="13472" xr:uid="{27B3165E-F1B3-4A97-83E7-855AD6406205}"/>
    <cellStyle name="Comma 2 5 7 3 2" xfId="31399" xr:uid="{06A01071-95FA-482C-9C7C-217A82DA5A30}"/>
    <cellStyle name="Comma 2 5 7 3 3" xfId="43344" xr:uid="{F45DA85C-7977-4800-9CD7-3BD4E67CD535}"/>
    <cellStyle name="Comma 2 5 7 3 4" xfId="55309" xr:uid="{9D2286A4-5408-4B3D-B98B-3820EBB6726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7 8" xfId="49326" xr:uid="{0D1482FF-F1BC-45ED-BE82-37F292BE3F5D}"/>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2 4" xfId="56835" xr:uid="{765EEB61-C976-455B-BAC0-F4CE6B01FCDE}"/>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8 7" xfId="50852" xr:uid="{02CE83B6-9C7B-43E0-BE68-938A412668F9}"/>
    <cellStyle name="Comma 2 5 9" xfId="12028" xr:uid="{5673DAE8-C545-4F4B-B0D2-410F1206C1EA}"/>
    <cellStyle name="Comma 2 5 9 2" xfId="29955" xr:uid="{C954F5A1-676D-4563-8D3A-B62124146EC6}"/>
    <cellStyle name="Comma 2 5 9 3" xfId="41900" xr:uid="{D6B4538C-E93A-41C6-A26C-4C5B27994A54}"/>
    <cellStyle name="Comma 2 5 9 4" xfId="53865" xr:uid="{50C22407-7541-4A8B-87B9-78953CA893C7}"/>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13" xfId="47909" xr:uid="{5C30E211-1AD5-487F-AFCF-C99441CD8D21}"/>
    <cellStyle name="Comma 2 6 2" xfId="208" xr:uid="{00000000-0005-0000-0000-00001C000000}"/>
    <cellStyle name="Comma 2 6 2 10" xfId="36060" xr:uid="{4228816A-FA05-4653-8EDC-E1A42E43C137}"/>
    <cellStyle name="Comma 2 6 2 11" xfId="48025" xr:uid="{3445ACBA-70A7-4D9E-8108-16C720C50AAE}"/>
    <cellStyle name="Comma 2 6 2 2" xfId="556" xr:uid="{00000000-0005-0000-0000-00001C000000}"/>
    <cellStyle name="Comma 2 6 2 2 10" xfId="48373" xr:uid="{D0C5FD09-CE05-4827-9E94-7969E1DCBBF8}"/>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2 4" xfId="59492" xr:uid="{F7F3451D-94F8-4008-AA74-4DE8FF8DD9D9}"/>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2 7" xfId="53509" xr:uid="{3EB1740E-964B-426B-AA29-66BC5356388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3 4" xfId="56522" xr:uid="{2B5B6472-A023-4576-B1B6-E467556FE135}"/>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2 8" xfId="50539" xr:uid="{3348212E-BEDA-4AB6-99C1-438EFBE59F94}"/>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2 4" xfId="58048" xr:uid="{0FD7D1CD-E56D-4A63-AFDA-907BCC633C23}"/>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3 7" xfId="52065" xr:uid="{F8635733-8EA8-4416-896D-EF6E5040D188}"/>
    <cellStyle name="Comma 2 6 2 2 2 4" xfId="13241" xr:uid="{1718C8CC-055D-4A9D-9924-E09F05451ECC}"/>
    <cellStyle name="Comma 2 6 2 2 2 4 2" xfId="31168" xr:uid="{1DB97C7F-32FE-4EB0-AA01-23521E9919E2}"/>
    <cellStyle name="Comma 2 6 2 2 2 4 3" xfId="43113" xr:uid="{88E2897F-246C-4BE2-9423-537CADFD5B77}"/>
    <cellStyle name="Comma 2 6 2 2 2 4 4" xfId="55078" xr:uid="{3DC42B6B-3F63-4924-89F9-A2349E0ABE24}"/>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2 9" xfId="49095" xr:uid="{A45ECAB2-861C-4877-9571-9DAC6379B2D5}"/>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2 4" xfId="58770" xr:uid="{3352DF5F-3A3F-4867-8AB3-2A1E37497EC3}"/>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2 7" xfId="52787" xr:uid="{00FE1EAD-3822-47D5-A9DB-66677C8EE950}"/>
    <cellStyle name="Comma 2 6 2 2 3 3" xfId="13963" xr:uid="{C48BD5EF-3BE3-4A1D-A76A-256784F5350E}"/>
    <cellStyle name="Comma 2 6 2 2 3 3 2" xfId="31890" xr:uid="{80186891-D244-431E-B24E-54877A8450EB}"/>
    <cellStyle name="Comma 2 6 2 2 3 3 3" xfId="43835" xr:uid="{F860163F-FB1F-4836-A8A5-C268DB70A35E}"/>
    <cellStyle name="Comma 2 6 2 2 3 3 4" xfId="55800" xr:uid="{1938C8A4-77D9-4449-918F-61CA76BDE2E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3 8" xfId="49817" xr:uid="{96E26C6A-0BBD-4501-BCED-D24A5EE2E86F}"/>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2 4" xfId="57326" xr:uid="{3C49055B-1338-4A9C-BBC1-E1F09A5FA3D8}"/>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4 7" xfId="51343" xr:uid="{7168A7A1-92E9-4E64-818C-1639F9E07BB7}"/>
    <cellStyle name="Comma 2 6 2 2 5" xfId="12519" xr:uid="{E205C39A-59AD-40EB-BAFE-84AE7DD4D2D0}"/>
    <cellStyle name="Comma 2 6 2 2 5 2" xfId="30446" xr:uid="{ACCAB10D-162D-45F5-8F4E-FCA7AF489DFC}"/>
    <cellStyle name="Comma 2 6 2 2 5 3" xfId="42391" xr:uid="{E938925A-5F1D-434A-92BB-3DA11833F78B}"/>
    <cellStyle name="Comma 2 6 2 2 5 4" xfId="54356" xr:uid="{6FE56521-56BC-4E09-8F77-DD6BBF49C277}"/>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2 4" xfId="59144" xr:uid="{3EF27BAB-CE9A-49DB-AF51-FD33663FBF9C}"/>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2 7" xfId="53161" xr:uid="{C71BC8CE-AF4B-40BA-9D03-969E33036C7A}"/>
    <cellStyle name="Comma 2 6 2 3 2 3" xfId="14337" xr:uid="{8DC8E8DE-EFCF-433E-945A-DEAA8F9A6691}"/>
    <cellStyle name="Comma 2 6 2 3 2 3 2" xfId="32264" xr:uid="{FE995E08-8484-47CA-8820-B23D0E1EA517}"/>
    <cellStyle name="Comma 2 6 2 3 2 3 3" xfId="44209" xr:uid="{8D34709F-E0C8-40C1-95B8-285A3B6C96FD}"/>
    <cellStyle name="Comma 2 6 2 3 2 3 4" xfId="56174" xr:uid="{A2625297-064D-4C2C-B25C-1C1D4A0E8CA8}"/>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2 8" xfId="50191" xr:uid="{2D0C6552-6052-488E-8463-452D399945E0}"/>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2 4" xfId="57700" xr:uid="{DFED377D-7218-45B6-A0C0-A7E9F3C4E19B}"/>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3 7" xfId="51717" xr:uid="{06647BCA-B75C-4ED3-A05D-1F9F426EBF08}"/>
    <cellStyle name="Comma 2 6 2 3 4" xfId="12893" xr:uid="{7C11626B-D2A0-4D84-A467-AC5490D9BABE}"/>
    <cellStyle name="Comma 2 6 2 3 4 2" xfId="30820" xr:uid="{0FB40034-852C-400C-8899-B91BDEE2733C}"/>
    <cellStyle name="Comma 2 6 2 3 4 3" xfId="42765" xr:uid="{A6720673-E7AC-435A-9801-38FAB2A5725B}"/>
    <cellStyle name="Comma 2 6 2 3 4 4" xfId="54730" xr:uid="{F77319B0-499A-449C-8E0E-B75F825FFD73}"/>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3 9" xfId="48747" xr:uid="{B5305374-6C6F-45DF-800F-7E31FA65EB9E}"/>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2 4" xfId="58422" xr:uid="{F595E001-55E4-47D9-87EA-B878FDD01B09}"/>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2 7" xfId="52439" xr:uid="{CDA12FC4-BA5A-443A-A782-8761AEBC2089}"/>
    <cellStyle name="Comma 2 6 2 4 3" xfId="13615" xr:uid="{FF2F5549-970C-473B-BA81-01FB09B62767}"/>
    <cellStyle name="Comma 2 6 2 4 3 2" xfId="31542" xr:uid="{B5B74F6F-B117-4B9E-B975-431D5F2ABA05}"/>
    <cellStyle name="Comma 2 6 2 4 3 3" xfId="43487" xr:uid="{93A17B72-1363-4712-ACA9-DED091272B4A}"/>
    <cellStyle name="Comma 2 6 2 4 3 4" xfId="55452" xr:uid="{078F0410-0695-44B7-99F4-8340D8579A4B}"/>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4 8" xfId="49469" xr:uid="{82193A3F-19ED-49BB-A045-3E3A4FB43316}"/>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2 4" xfId="56978" xr:uid="{C07927E6-9E32-4FC7-96DF-AD8EA667891B}"/>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5 7" xfId="50995" xr:uid="{90162482-1FC3-4A85-854E-1AC2C8938C41}"/>
    <cellStyle name="Comma 2 6 2 6" xfId="12171" xr:uid="{C7ED91F8-87BF-41AE-86BF-4075817FD2E3}"/>
    <cellStyle name="Comma 2 6 2 6 2" xfId="30098" xr:uid="{429850EE-5D26-4123-8F8F-2AF650BE43D7}"/>
    <cellStyle name="Comma 2 6 2 6 3" xfId="42043" xr:uid="{9BF90944-1A7C-40DC-8DBC-F2B3C66A5D80}"/>
    <cellStyle name="Comma 2 6 2 6 4" xfId="54008" xr:uid="{77DEF35D-9094-47FB-8E5D-19616A7EC726}"/>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11" xfId="48141" xr:uid="{BCC274C0-232C-4D9B-87A8-403626B69E49}"/>
    <cellStyle name="Comma 2 6 3 2" xfId="672" xr:uid="{00000000-0005-0000-0000-00001C000000}"/>
    <cellStyle name="Comma 2 6 3 2 10" xfId="48489" xr:uid="{3D71C61A-E446-4B10-AF51-B195773AFEFC}"/>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2 4" xfId="59608" xr:uid="{EBAC2BE4-4F3A-4522-A04E-41D744534878}"/>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2 7" xfId="53625" xr:uid="{FBA98FF5-07F5-41D0-84DF-5DB4B81B89A6}"/>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3 4" xfId="56638" xr:uid="{384F5CE1-F03A-4EF4-BA77-FCD13637568E}"/>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2 8" xfId="50655" xr:uid="{C80D0B6A-E1A6-41EC-B73F-1FA7C8719C6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2 4" xfId="58164" xr:uid="{A1A2A83A-A184-4C0A-9DBA-89316E047EC1}"/>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3 7" xfId="52181" xr:uid="{DB102F1E-5CEA-4D1F-A421-D49EF2E49331}"/>
    <cellStyle name="Comma 2 6 3 2 2 4" xfId="13357" xr:uid="{BE99E848-ACB6-4940-8AF1-629D2D907FA3}"/>
    <cellStyle name="Comma 2 6 3 2 2 4 2" xfId="31284" xr:uid="{B54EB520-E222-4F7B-8988-5BA174DDCF84}"/>
    <cellStyle name="Comma 2 6 3 2 2 4 3" xfId="43229" xr:uid="{EE5FB017-3E29-433C-8C4E-B76C9B45CA41}"/>
    <cellStyle name="Comma 2 6 3 2 2 4 4" xfId="55194" xr:uid="{20BBF3D7-BB17-42B9-9C18-EBC66189388F}"/>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2 9" xfId="49211" xr:uid="{5527D051-A484-473C-91ED-14E70F70D1A0}"/>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2 4" xfId="58886" xr:uid="{59733001-2BBF-48F8-9F74-1480D6FD4CC7}"/>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2 7" xfId="52903" xr:uid="{5EC666AD-7841-4714-B171-8B7B82438909}"/>
    <cellStyle name="Comma 2 6 3 2 3 3" xfId="14079" xr:uid="{8D2CDEF1-5F18-48BE-B917-C9156DA9E02A}"/>
    <cellStyle name="Comma 2 6 3 2 3 3 2" xfId="32006" xr:uid="{8257F925-7903-4191-8BA2-5C08E3941783}"/>
    <cellStyle name="Comma 2 6 3 2 3 3 3" xfId="43951" xr:uid="{996C6540-C6D1-417E-891D-3D8033ADBD81}"/>
    <cellStyle name="Comma 2 6 3 2 3 3 4" xfId="55916" xr:uid="{3327E4B4-4026-44FB-BA28-0A362F99AB20}"/>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3 8" xfId="49933" xr:uid="{8CB0F2BC-ED2D-4E74-BC57-61970A0441E2}"/>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2 4" xfId="57442" xr:uid="{3A60A9B7-40B7-47F4-8CBA-007D7FBC63BD}"/>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4 7" xfId="51459" xr:uid="{CE0D3F13-6DEA-496D-B887-51A0C8C467F5}"/>
    <cellStyle name="Comma 2 6 3 2 5" xfId="12635" xr:uid="{473A87E6-DAAF-4EE3-8216-E2E2D28C8047}"/>
    <cellStyle name="Comma 2 6 3 2 5 2" xfId="30562" xr:uid="{31038391-9701-42D2-BA59-2C75F51955D4}"/>
    <cellStyle name="Comma 2 6 3 2 5 3" xfId="42507" xr:uid="{9B68C178-F876-41E7-AE39-BBE3F98812C0}"/>
    <cellStyle name="Comma 2 6 3 2 5 4" xfId="54472" xr:uid="{F4E3C849-302E-4762-8793-0549759D3BAC}"/>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2 4" xfId="59260" xr:uid="{1792E21B-D966-4097-B146-9FBBB5A1E5C3}"/>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2 7" xfId="53277" xr:uid="{EB4E4E88-BD7F-4306-8FA9-99445C508C8C}"/>
    <cellStyle name="Comma 2 6 3 3 2 3" xfId="14453" xr:uid="{98DAA78A-EF09-460E-8EE9-A305A8A7C52B}"/>
    <cellStyle name="Comma 2 6 3 3 2 3 2" xfId="32380" xr:uid="{A4509E20-D43B-4109-A2AB-0FE008447F95}"/>
    <cellStyle name="Comma 2 6 3 3 2 3 3" xfId="44325" xr:uid="{03853C94-56B9-4D32-80C2-185A1142798E}"/>
    <cellStyle name="Comma 2 6 3 3 2 3 4" xfId="56290" xr:uid="{B506330D-134B-4341-B369-73F7110D7AC0}"/>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2 8" xfId="50307" xr:uid="{9FEF39D5-B28E-4E6E-B705-F28816AC16AF}"/>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2 4" xfId="57816" xr:uid="{F3CDF398-2DF0-4C88-8F60-1E57D1C9EE1A}"/>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3 7" xfId="51833" xr:uid="{55F86F4E-B9D2-48BA-AB09-354C207046D3}"/>
    <cellStyle name="Comma 2 6 3 3 4" xfId="13009" xr:uid="{97986BBE-26CA-4151-BCCE-7FF57FAAA50F}"/>
    <cellStyle name="Comma 2 6 3 3 4 2" xfId="30936" xr:uid="{DD0C231D-3E29-4A19-A3CE-65F1D20E2F01}"/>
    <cellStyle name="Comma 2 6 3 3 4 3" xfId="42881" xr:uid="{6665333C-4DC6-4BB3-B9FC-D2DDDCAF79A3}"/>
    <cellStyle name="Comma 2 6 3 3 4 4" xfId="54846" xr:uid="{268AA49A-07F2-40F0-A08A-BE2C8E8C2BA5}"/>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3 9" xfId="48863" xr:uid="{31667462-4490-4EB8-85C7-4E7F5FFE0FA3}"/>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2 4" xfId="58538" xr:uid="{E2B5958F-D7D5-495C-B9EA-C1C8FD186000}"/>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2 7" xfId="52555" xr:uid="{DEB30910-9D26-4944-991B-4791CD5BAA83}"/>
    <cellStyle name="Comma 2 6 3 4 3" xfId="13731" xr:uid="{A5F34E0C-3DC8-47F8-B283-11351EA5CF6B}"/>
    <cellStyle name="Comma 2 6 3 4 3 2" xfId="31658" xr:uid="{C274F4C8-F8CE-401B-B35E-F25643F08EA8}"/>
    <cellStyle name="Comma 2 6 3 4 3 3" xfId="43603" xr:uid="{DDA750D8-72DC-4727-8063-A9FA154063C6}"/>
    <cellStyle name="Comma 2 6 3 4 3 4" xfId="55568" xr:uid="{CDE4CF86-0558-4E96-87BA-EE646078BDF9}"/>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4 8" xfId="49585" xr:uid="{DE1C4E13-ACB6-425E-8454-AA02FA4B2092}"/>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2 4" xfId="57094" xr:uid="{29B0D26D-B62A-4DC3-BC83-B39C865E8E45}"/>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5 7" xfId="51111" xr:uid="{75325664-4E9B-42FE-B2FF-2224610C4574}"/>
    <cellStyle name="Comma 2 6 3 6" xfId="12287" xr:uid="{8162859C-8043-46BE-AA05-7D8AF0475374}"/>
    <cellStyle name="Comma 2 6 3 6 2" xfId="30214" xr:uid="{1B6D226A-3637-42DA-A2BA-9E7ED58CDCE5}"/>
    <cellStyle name="Comma 2 6 3 6 3" xfId="42159" xr:uid="{04EDAFCC-025B-4BA1-BD70-79509B736B3B}"/>
    <cellStyle name="Comma 2 6 3 6 4" xfId="54124" xr:uid="{001FFD5A-3F0A-4B1F-9FFA-95A6DF76864A}"/>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10" xfId="48257" xr:uid="{33FEF1DA-DD32-4F7F-87C9-A4D69F1D2B2C}"/>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2 4" xfId="59376" xr:uid="{6ED38C24-0A50-4F03-BC5C-9D71F005F2BB}"/>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2 7" xfId="53393" xr:uid="{3B70C78E-353B-459B-A2F2-346F04F0B6B8}"/>
    <cellStyle name="Comma 2 6 4 2 2 3" xfId="14569" xr:uid="{9E757864-1E67-4BC7-857F-CD807E1054E1}"/>
    <cellStyle name="Comma 2 6 4 2 2 3 2" xfId="32496" xr:uid="{C2F2BC3D-43EE-4FEE-8EAD-69454424D43E}"/>
    <cellStyle name="Comma 2 6 4 2 2 3 3" xfId="44441" xr:uid="{70D3CA67-0F30-4210-ABCA-28E8C294AC15}"/>
    <cellStyle name="Comma 2 6 4 2 2 3 4" xfId="56406" xr:uid="{58EE437D-F227-4E6A-8863-DCABCEF7302A}"/>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2 8" xfId="50423" xr:uid="{35527264-D8F5-429A-AAE7-811061AE867A}"/>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2 4" xfId="57932" xr:uid="{B4B454B4-5227-4D67-A837-CFC86E2C9538}"/>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3 7" xfId="51949" xr:uid="{051D6F6E-991A-4DAB-97EE-B78C7A761E1D}"/>
    <cellStyle name="Comma 2 6 4 2 4" xfId="13125" xr:uid="{662B82D3-B227-46A4-96AC-AB3135025605}"/>
    <cellStyle name="Comma 2 6 4 2 4 2" xfId="31052" xr:uid="{F8082A9C-5C12-43B5-9826-6EAC35FE478F}"/>
    <cellStyle name="Comma 2 6 4 2 4 3" xfId="42997" xr:uid="{407EB39D-E6BD-4B1C-BAD6-66DEA60EEC05}"/>
    <cellStyle name="Comma 2 6 4 2 4 4" xfId="54962" xr:uid="{4007D606-D093-46AD-82E1-B7B896103F78}"/>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2 9" xfId="48979" xr:uid="{25C6DB9D-4D9F-4E42-B1D1-134AF842DB4F}"/>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2 4" xfId="58654" xr:uid="{479A1A54-0634-444B-B133-3A17689FC963}"/>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2 7" xfId="52671" xr:uid="{1774F4DC-A8C8-49C9-9820-46ECBF0C3015}"/>
    <cellStyle name="Comma 2 6 4 3 3" xfId="13847" xr:uid="{9EB5E296-FD7F-4121-9EFC-B585595C620A}"/>
    <cellStyle name="Comma 2 6 4 3 3 2" xfId="31774" xr:uid="{B042AF29-F2C8-40B5-B782-FA77CF840FE2}"/>
    <cellStyle name="Comma 2 6 4 3 3 3" xfId="43719" xr:uid="{658C76DF-4731-49C6-816A-2B3327A15B62}"/>
    <cellStyle name="Comma 2 6 4 3 3 4" xfId="55684" xr:uid="{398E7DD2-3DA9-4DD4-8F3C-1945FEAEF56D}"/>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3 8" xfId="49701" xr:uid="{571BAD6E-DE43-4626-BFA5-3520C9AFDBA2}"/>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2 4" xfId="57210" xr:uid="{C4ACB883-6D79-4C2F-B804-BC455497EF5B}"/>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4 7" xfId="51227" xr:uid="{AF169C0B-12C3-4F9E-A2F2-1C40AA0C9D1F}"/>
    <cellStyle name="Comma 2 6 4 5" xfId="12403" xr:uid="{74736434-6D92-4621-9AD9-81ED5FFED957}"/>
    <cellStyle name="Comma 2 6 4 5 2" xfId="30330" xr:uid="{9E9EB69C-7240-441D-A563-D8EC7CEF91DA}"/>
    <cellStyle name="Comma 2 6 4 5 3" xfId="42275" xr:uid="{D451F44F-8D74-4B39-93A0-02E862BAB6D6}"/>
    <cellStyle name="Comma 2 6 4 5 4" xfId="54240" xr:uid="{A22DA0F4-8079-4D35-BC52-13537D133507}"/>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2 4" xfId="59028" xr:uid="{9A73F158-E928-458A-A019-D2124636BDE0}"/>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2 7" xfId="53045" xr:uid="{51F7CCED-F264-4380-B7F7-30742488E6E7}"/>
    <cellStyle name="Comma 2 6 5 2 3" xfId="14221" xr:uid="{B3223E02-26FC-49CC-B52E-165AC114FA76}"/>
    <cellStyle name="Comma 2 6 5 2 3 2" xfId="32148" xr:uid="{069D397F-2CE2-4614-B2A7-F0B70439A1C0}"/>
    <cellStyle name="Comma 2 6 5 2 3 3" xfId="44093" xr:uid="{A24B1BC7-3A53-4130-ACD3-B7B3BDF1211E}"/>
    <cellStyle name="Comma 2 6 5 2 3 4" xfId="56058" xr:uid="{CE297C83-EA2E-4F58-BD26-847AEDA868D8}"/>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2 8" xfId="50075" xr:uid="{DEAEF252-438C-4CC2-819B-F128E01EFAC5}"/>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2 4" xfId="57584" xr:uid="{88EC28AE-E0D1-4F0D-8B02-E9BF90CE5507}"/>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3 7" xfId="51601" xr:uid="{BC7E6B2C-7C01-496D-9892-02071A9C6BDD}"/>
    <cellStyle name="Comma 2 6 5 4" xfId="12777" xr:uid="{705557E9-4B8E-4D86-8976-080A6F64CD7A}"/>
    <cellStyle name="Comma 2 6 5 4 2" xfId="30704" xr:uid="{C3510A6F-428E-4187-B165-41F89A434143}"/>
    <cellStyle name="Comma 2 6 5 4 3" xfId="42649" xr:uid="{4A02BAB5-B540-4369-ABFD-F551D9907404}"/>
    <cellStyle name="Comma 2 6 5 4 4" xfId="54614" xr:uid="{90C91775-0AE1-41B6-AE56-418F3583B573}"/>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5 9" xfId="48631" xr:uid="{52213C26-B680-4517-943F-C60F9CFB70B9}"/>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2 4" xfId="58306" xr:uid="{BEA1E0B4-4AB4-4BD2-A66F-8197674F52F9}"/>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2 7" xfId="52323" xr:uid="{03F5D990-4204-4231-B327-4563E662FB65}"/>
    <cellStyle name="Comma 2 6 6 3" xfId="13499" xr:uid="{8BA152A2-E753-422F-935C-62980A39CC24}"/>
    <cellStyle name="Comma 2 6 6 3 2" xfId="31426" xr:uid="{DDC5BCAC-3D3B-4C38-AC46-F120423ABAA4}"/>
    <cellStyle name="Comma 2 6 6 3 3" xfId="43371" xr:uid="{D8F64A2F-E335-494B-BBA4-2875D5691D84}"/>
    <cellStyle name="Comma 2 6 6 3 4" xfId="55336" xr:uid="{4788C753-A559-4E0F-B50F-47CFC06300FF}"/>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6 8" xfId="49353" xr:uid="{0AD89804-2591-46AD-A82C-7BB9F9512C7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2 4" xfId="56862" xr:uid="{ED5AB1D7-0616-45D2-B1D2-53F59A93D265}"/>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7 7" xfId="50879" xr:uid="{E9B357F7-B900-442B-9B34-272B3D9D7233}"/>
    <cellStyle name="Comma 2 6 8" xfId="12055" xr:uid="{DF4DAD92-A6E4-4A5F-8ACD-41722DCA6BD9}"/>
    <cellStyle name="Comma 2 6 8 2" xfId="29982" xr:uid="{FE86270E-4F9B-4AFE-8ED6-A6F23A099F7B}"/>
    <cellStyle name="Comma 2 6 8 3" xfId="41927" xr:uid="{82367B3A-9232-4339-A0EA-A78E51AABCC4}"/>
    <cellStyle name="Comma 2 6 8 4" xfId="53892" xr:uid="{BF136066-2C4C-4721-8127-F1E0BEFAA75D}"/>
    <cellStyle name="Comma 2 6 9" xfId="18014" xr:uid="{D684B7C4-8E57-40CA-B31F-EB1BE93334C1}"/>
    <cellStyle name="Comma 2 7" xfId="150" xr:uid="{00000000-0005-0000-0000-00001C000000}"/>
    <cellStyle name="Comma 2 7 10" xfId="36002" xr:uid="{A119352B-8217-4E75-96CA-B426153C93E2}"/>
    <cellStyle name="Comma 2 7 11" xfId="47967" xr:uid="{CAB59A3F-36E0-406C-AED2-EE6D310A09E9}"/>
    <cellStyle name="Comma 2 7 2" xfId="498" xr:uid="{00000000-0005-0000-0000-00001C000000}"/>
    <cellStyle name="Comma 2 7 2 10" xfId="48315" xr:uid="{7B367B73-BBB6-4F0A-AFAF-1D886825714F}"/>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2 4" xfId="59434" xr:uid="{D9E292A1-BF55-44C2-A47E-5568432541E6}"/>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2 7" xfId="53451" xr:uid="{93337B68-1E03-4C06-9DF1-81513029602E}"/>
    <cellStyle name="Comma 2 7 2 2 2 3" xfId="14627" xr:uid="{B985C612-5343-46C3-B171-A0FB97886343}"/>
    <cellStyle name="Comma 2 7 2 2 2 3 2" xfId="32554" xr:uid="{35D04068-90AD-4764-A7F8-7281B7968FE0}"/>
    <cellStyle name="Comma 2 7 2 2 2 3 3" xfId="44499" xr:uid="{D3BBD065-E762-480D-AC02-8E53F4E54651}"/>
    <cellStyle name="Comma 2 7 2 2 2 3 4" xfId="56464" xr:uid="{0EE62DEA-335D-4C9C-98A1-B55F417C4CA7}"/>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2 8" xfId="50481" xr:uid="{7D630927-60CB-4622-B659-BB3B8F78CE54}"/>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2 4" xfId="57990" xr:uid="{4016D273-0282-46B3-8548-4239BBE7E914}"/>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3 7" xfId="52007" xr:uid="{6F66509D-F8A3-4E57-A39D-66D27F359947}"/>
    <cellStyle name="Comma 2 7 2 2 4" xfId="13183" xr:uid="{D294EA06-A221-42B2-B805-B04BDB75A47B}"/>
    <cellStyle name="Comma 2 7 2 2 4 2" xfId="31110" xr:uid="{F245543F-B974-456C-8E35-D30C578CC7E3}"/>
    <cellStyle name="Comma 2 7 2 2 4 3" xfId="43055" xr:uid="{F06111F6-D0F8-464E-AA96-0771F960D407}"/>
    <cellStyle name="Comma 2 7 2 2 4 4" xfId="55020" xr:uid="{3A04F331-3F33-4B09-815E-64223EE5EE40}"/>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2 9" xfId="49037" xr:uid="{D281BCAD-5E70-4F84-9321-0FDE26156023}"/>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2 4" xfId="58712" xr:uid="{0A131E8B-1EF7-48B7-A628-02A5BDD71622}"/>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2 7" xfId="52729" xr:uid="{51996603-A1FE-4C47-B839-5FB04F2EB383}"/>
    <cellStyle name="Comma 2 7 2 3 3" xfId="13905" xr:uid="{C668FDBE-99B7-4090-A21C-8DADD1BAA0C5}"/>
    <cellStyle name="Comma 2 7 2 3 3 2" xfId="31832" xr:uid="{59A4ACFF-0655-4A41-B9F4-368D1B11B066}"/>
    <cellStyle name="Comma 2 7 2 3 3 3" xfId="43777" xr:uid="{A9AB9F1C-81E1-4C57-87FE-750125B7F528}"/>
    <cellStyle name="Comma 2 7 2 3 3 4" xfId="55742" xr:uid="{A6F02D0A-FED9-48E2-97E5-8038165BB720}"/>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3 8" xfId="49759" xr:uid="{3E87FDE6-265B-4729-8AB4-338E32258BC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2 4" xfId="57268" xr:uid="{13C52F41-9016-4DB6-B171-2D8915040848}"/>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4 7" xfId="51285" xr:uid="{E42ECE17-1A0E-44B4-8523-14F15ED0250F}"/>
    <cellStyle name="Comma 2 7 2 5" xfId="12461" xr:uid="{36D35295-6F06-4643-BBBE-340D776CE4B1}"/>
    <cellStyle name="Comma 2 7 2 5 2" xfId="30388" xr:uid="{5AEACB2D-9B96-40BE-B74E-A3AF6F0E1E13}"/>
    <cellStyle name="Comma 2 7 2 5 3" xfId="42333" xr:uid="{5FADB197-B965-47BF-93EB-15D9EB4AF6AB}"/>
    <cellStyle name="Comma 2 7 2 5 4" xfId="54298" xr:uid="{B1B9969A-71BE-45E7-AA90-400F03701C4E}"/>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2 4" xfId="59086" xr:uid="{34A025C0-927A-4141-A968-B22B7ABC9497}"/>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2 7" xfId="53103" xr:uid="{8401A7F9-4AF4-4851-8EFB-15E01D907B68}"/>
    <cellStyle name="Comma 2 7 3 2 3" xfId="14279" xr:uid="{50063EDE-9998-4BDE-9360-C2FEDEA65C68}"/>
    <cellStyle name="Comma 2 7 3 2 3 2" xfId="32206" xr:uid="{14EC519B-7446-4CDE-BEB7-F5AC2D21AF84}"/>
    <cellStyle name="Comma 2 7 3 2 3 3" xfId="44151" xr:uid="{CC038E0E-1FEA-49B3-A443-91D9E6FCA014}"/>
    <cellStyle name="Comma 2 7 3 2 3 4" xfId="56116" xr:uid="{B1A5D0C7-26CF-422C-8F58-9D100D239C4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2 8" xfId="50133" xr:uid="{8835FD42-213F-41B2-A632-7F92EF14526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2 4" xfId="57642" xr:uid="{B22D28E3-A705-40A6-B5A1-4B247FC6DDAF}"/>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3 7" xfId="51659" xr:uid="{F83F8933-8845-4DDC-A650-7F07E236E135}"/>
    <cellStyle name="Comma 2 7 3 4" xfId="12835" xr:uid="{A61223F8-E28B-4BDF-AFCB-15A28BD015FC}"/>
    <cellStyle name="Comma 2 7 3 4 2" xfId="30762" xr:uid="{0390312B-0D79-45F2-9AB5-29A406CE4B14}"/>
    <cellStyle name="Comma 2 7 3 4 3" xfId="42707" xr:uid="{84673C6E-1E66-4755-BF96-1636C7062E06}"/>
    <cellStyle name="Comma 2 7 3 4 4" xfId="54672" xr:uid="{3B42A9D7-6D4E-42BA-A169-335594F4578A}"/>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3 9" xfId="48689" xr:uid="{BFC6D182-BEEF-44A9-B773-A44529811C62}"/>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2 4" xfId="58364" xr:uid="{B6594AED-E0B9-48D1-A717-6A144E9E8C74}"/>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2 7" xfId="52381" xr:uid="{376D0E8E-F8BE-471D-B3F3-77C5F53DBF5D}"/>
    <cellStyle name="Comma 2 7 4 3" xfId="13557" xr:uid="{8AAFE001-23AA-4572-A332-E30487116363}"/>
    <cellStyle name="Comma 2 7 4 3 2" xfId="31484" xr:uid="{ADCA95E8-2A0C-4FEE-BE4A-10CA89B09D37}"/>
    <cellStyle name="Comma 2 7 4 3 3" xfId="43429" xr:uid="{860E2296-C3B5-4573-840C-0C7415841142}"/>
    <cellStyle name="Comma 2 7 4 3 4" xfId="55394" xr:uid="{9B73FB09-751C-43A4-9C51-E9F2CF7E0D16}"/>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4 8" xfId="49411" xr:uid="{2CD36390-C1D1-464C-B01B-6BFA0F7EA62A}"/>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2 4" xfId="56920" xr:uid="{16CE20EF-5D2C-4EB9-8110-4C69DF4B2980}"/>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5 7" xfId="50937" xr:uid="{77B9A9EA-DBF5-4BCD-A2F4-73FC30E3C714}"/>
    <cellStyle name="Comma 2 7 6" xfId="12113" xr:uid="{6896F236-EA1B-4ECF-9F69-169468B5DBCD}"/>
    <cellStyle name="Comma 2 7 6 2" xfId="30040" xr:uid="{F0772960-9F1B-427E-A2DF-488CBFD811D4}"/>
    <cellStyle name="Comma 2 7 6 3" xfId="41985" xr:uid="{C915978E-44DF-4866-A12C-72F15D262FFB}"/>
    <cellStyle name="Comma 2 7 6 4" xfId="53950" xr:uid="{70D5F798-D0C8-4E50-BB3D-84B16E0BD25A}"/>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11" xfId="48083" xr:uid="{A90BD83F-7576-4180-B7FE-6680F94EF119}"/>
    <cellStyle name="Comma 2 8 2" xfId="614" xr:uid="{00000000-0005-0000-0000-00001C000000}"/>
    <cellStyle name="Comma 2 8 2 10" xfId="48431" xr:uid="{503D9134-8B6E-412B-8A95-457DF5D79DEB}"/>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2 4" xfId="59550" xr:uid="{4187C4F7-C92C-41C1-9215-5222DA77BA94}"/>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2 7" xfId="53567" xr:uid="{6842A2A4-A6D1-4455-8376-DC3A61104CE2}"/>
    <cellStyle name="Comma 2 8 2 2 2 3" xfId="14743" xr:uid="{96CFB616-105C-427D-AC6B-EDE1E87A1BBE}"/>
    <cellStyle name="Comma 2 8 2 2 2 3 2" xfId="32670" xr:uid="{9A5CE055-5C73-4B49-935D-F91AE8A980C4}"/>
    <cellStyle name="Comma 2 8 2 2 2 3 3" xfId="44615" xr:uid="{85DDD8DD-8E9B-4FB5-AD37-83D82C85B8AC}"/>
    <cellStyle name="Comma 2 8 2 2 2 3 4" xfId="56580" xr:uid="{CBDF98B4-42D5-400A-B428-FA1A8340A908}"/>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2 8" xfId="50597" xr:uid="{13472011-8F7A-42F8-96CC-69BF02495041}"/>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2 4" xfId="58106" xr:uid="{9E041B4A-A703-4587-946F-C0D2BB3F1C8F}"/>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3 7" xfId="52123" xr:uid="{CEB24058-47D1-4EAA-9756-2C71EB3347ED}"/>
    <cellStyle name="Comma 2 8 2 2 4" xfId="13299" xr:uid="{461A3DDC-0F5A-4256-A1FD-CC94975CF0BC}"/>
    <cellStyle name="Comma 2 8 2 2 4 2" xfId="31226" xr:uid="{287AA2F8-1D7E-4C93-AB70-F463987DA375}"/>
    <cellStyle name="Comma 2 8 2 2 4 3" xfId="43171" xr:uid="{B3664301-692C-4550-AEAD-F3E222785224}"/>
    <cellStyle name="Comma 2 8 2 2 4 4" xfId="55136" xr:uid="{6452BAD3-3E22-4D7F-8645-A74D90A9ED45}"/>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2 9" xfId="49153" xr:uid="{CD271F37-A4E0-418B-9445-C72E29AB55CB}"/>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2 4" xfId="58828" xr:uid="{E658246C-AD8D-4906-9562-5D995FDEC4EE}"/>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2 7" xfId="52845" xr:uid="{41D322F8-1260-4E70-90A6-D322EF760F11}"/>
    <cellStyle name="Comma 2 8 2 3 3" xfId="14021" xr:uid="{2F3B411C-3A6D-46F6-8974-0CA0D68AE995}"/>
    <cellStyle name="Comma 2 8 2 3 3 2" xfId="31948" xr:uid="{49080B6B-2238-4618-BFF4-CC4B7E0C003B}"/>
    <cellStyle name="Comma 2 8 2 3 3 3" xfId="43893" xr:uid="{FDC87889-78C3-4503-98BB-9EDBEE05E625}"/>
    <cellStyle name="Comma 2 8 2 3 3 4" xfId="55858" xr:uid="{779AC5CB-25B2-4FBC-B303-60F3C5740567}"/>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3 8" xfId="49875" xr:uid="{EFA0D84E-E5D2-4856-98DC-BB748CF3F487}"/>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2 4" xfId="57384" xr:uid="{DFB5ED1B-A60F-4CA2-BE2E-93D278BE9A4D}"/>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4 7" xfId="51401" xr:uid="{52370F57-F91C-4721-BEE2-35D74381F288}"/>
    <cellStyle name="Comma 2 8 2 5" xfId="12577" xr:uid="{A3DF2F68-BEC8-47E8-9F6B-175F864550C3}"/>
    <cellStyle name="Comma 2 8 2 5 2" xfId="30504" xr:uid="{4DB88C3A-0252-4CE7-974B-0025E45CC583}"/>
    <cellStyle name="Comma 2 8 2 5 3" xfId="42449" xr:uid="{F82D1059-9B3D-4BE6-892D-0218475AE9D8}"/>
    <cellStyle name="Comma 2 8 2 5 4" xfId="54414" xr:uid="{9C0CBEA6-5E59-49C4-9C1D-05D4F570E62B}"/>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2 4" xfId="59202" xr:uid="{6F5A1008-164A-4826-92D8-BA499CFAFAEA}"/>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2 7" xfId="53219" xr:uid="{94A21E63-5254-4CFC-8711-4BF0A388E8C1}"/>
    <cellStyle name="Comma 2 8 3 2 3" xfId="14395" xr:uid="{71F246FE-09F2-419C-97D6-B4746EF152F6}"/>
    <cellStyle name="Comma 2 8 3 2 3 2" xfId="32322" xr:uid="{91D40578-5247-414E-9EE1-587F2A7042DA}"/>
    <cellStyle name="Comma 2 8 3 2 3 3" xfId="44267" xr:uid="{BB7D3328-1126-4D71-A65A-327B004EE03C}"/>
    <cellStyle name="Comma 2 8 3 2 3 4" xfId="56232" xr:uid="{712B57EC-9DEE-431B-8E5F-E67081BA1326}"/>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2 8" xfId="50249" xr:uid="{110BC02D-D918-4CEE-824E-FC7F4D6C56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2 4" xfId="57758" xr:uid="{95AFEC3F-AA5B-43E2-B477-A3341901CB75}"/>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3 7" xfId="51775" xr:uid="{308368B8-5F59-4812-8DA1-76C6FE5C4E99}"/>
    <cellStyle name="Comma 2 8 3 4" xfId="12951" xr:uid="{FB274A60-A6F2-42E3-B89C-5CDAEC22F3AC}"/>
    <cellStyle name="Comma 2 8 3 4 2" xfId="30878" xr:uid="{656B5110-8E98-438F-8476-1486AB351F7F}"/>
    <cellStyle name="Comma 2 8 3 4 3" xfId="42823" xr:uid="{8631BBD4-1A1F-486D-A8DB-531FB61E6097}"/>
    <cellStyle name="Comma 2 8 3 4 4" xfId="54788" xr:uid="{8C9DED7C-4180-420D-8687-B00F8BEAD77F}"/>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3 9" xfId="48805" xr:uid="{5457C082-676B-4B74-8278-187B0F94ADAC}"/>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2 4" xfId="58480" xr:uid="{A16E2AFE-62C2-4A7B-A874-6468FFACEC45}"/>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2 7" xfId="52497" xr:uid="{171F6D94-37FC-4D87-A41D-4514A523AE39}"/>
    <cellStyle name="Comma 2 8 4 3" xfId="13673" xr:uid="{A4EDB46C-0168-4787-ABDE-AD327FB79625}"/>
    <cellStyle name="Comma 2 8 4 3 2" xfId="31600" xr:uid="{2BF5A149-9725-4532-AE38-701B0F000D1F}"/>
    <cellStyle name="Comma 2 8 4 3 3" xfId="43545" xr:uid="{F42C8DD4-E2C8-4CDE-B90C-E6E3DE546AAC}"/>
    <cellStyle name="Comma 2 8 4 3 4" xfId="55510" xr:uid="{D9651E1D-BDF7-4FE9-A6EE-90E7A443B963}"/>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4 8" xfId="49527" xr:uid="{36F00E78-1286-4800-B34F-0D15A141E4E1}"/>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2 4" xfId="57036" xr:uid="{715A2501-DFCB-4057-B799-A38449CA28E4}"/>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5 7" xfId="51053" xr:uid="{1E56DB68-212F-4062-9D19-C3A0E9897051}"/>
    <cellStyle name="Comma 2 8 6" xfId="12229" xr:uid="{D400F01C-0BD9-4B7E-AA6F-75FDA41C34DC}"/>
    <cellStyle name="Comma 2 8 6 2" xfId="30156" xr:uid="{59162778-DFA2-4DE6-8728-3F28D63B3DE4}"/>
    <cellStyle name="Comma 2 8 6 3" xfId="42101" xr:uid="{7A3E97A1-99E3-40D7-B868-BC9C0E220424}"/>
    <cellStyle name="Comma 2 8 6 4" xfId="54066" xr:uid="{68637C40-AF87-4A83-9999-1994F86283FA}"/>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10" xfId="48199" xr:uid="{3608F5FA-C77B-41E7-BCA0-7DD2CB485EA2}"/>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2 4" xfId="59318" xr:uid="{6C10A8E4-89A0-4C55-B982-355E57B3B5F0}"/>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2 7" xfId="53335" xr:uid="{C7FD1864-E7E4-45A9-924E-1F1A9B82C116}"/>
    <cellStyle name="Comma 2 9 2 2 3" xfId="14511" xr:uid="{C57E3238-E274-4C74-9D33-768D0C1E94E2}"/>
    <cellStyle name="Comma 2 9 2 2 3 2" xfId="32438" xr:uid="{96DA3ED7-0BFE-4E10-A015-53D2B9F5EDBE}"/>
    <cellStyle name="Comma 2 9 2 2 3 3" xfId="44383" xr:uid="{C8750689-C1CB-4725-BCB1-32B4F53410C9}"/>
    <cellStyle name="Comma 2 9 2 2 3 4" xfId="56348" xr:uid="{82E07DFD-005D-4D00-B960-CD002755568B}"/>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2 8" xfId="50365" xr:uid="{F75A0BDF-E620-4842-870D-1C71DFFF861B}"/>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2 4" xfId="57874" xr:uid="{083D962D-EAD6-4484-90D4-F1A99CD34A10}"/>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3 7" xfId="51891" xr:uid="{3DAC4FF6-44F1-4581-8493-60962293A17B}"/>
    <cellStyle name="Comma 2 9 2 4" xfId="13067" xr:uid="{E4959CC2-B5E7-4334-A20C-9E4FB4E50551}"/>
    <cellStyle name="Comma 2 9 2 4 2" xfId="30994" xr:uid="{BEE1787B-A9FB-44F8-B1D8-C725D54F550C}"/>
    <cellStyle name="Comma 2 9 2 4 3" xfId="42939" xr:uid="{6B3D4954-CF59-4C81-8718-EADB3D07D249}"/>
    <cellStyle name="Comma 2 9 2 4 4" xfId="54904" xr:uid="{5E210492-AFCF-4C94-BFF5-FCD02D5B60AF}"/>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2 9" xfId="48921" xr:uid="{8FC455D9-ECCC-4A1B-B7E6-0AC5F2B4F474}"/>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2 4" xfId="58596" xr:uid="{7525F82C-4224-4B5F-8437-BB97225521A5}"/>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2 7" xfId="52613" xr:uid="{53CA498F-0D00-43E6-9191-D659CC3FB070}"/>
    <cellStyle name="Comma 2 9 3 3" xfId="13789" xr:uid="{AF7EE476-4B98-4FBB-A237-7B22B4614038}"/>
    <cellStyle name="Comma 2 9 3 3 2" xfId="31716" xr:uid="{31B2180B-0912-4917-89E0-C68E94EFB0D3}"/>
    <cellStyle name="Comma 2 9 3 3 3" xfId="43661" xr:uid="{DABA927A-EDEC-4286-AD8E-DA4495658770}"/>
    <cellStyle name="Comma 2 9 3 3 4" xfId="55626" xr:uid="{DEE02257-9820-4CCD-A3DE-E9247ED24EB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3 8" xfId="49643" xr:uid="{9CE22D83-FB7E-49BB-B2B2-7617C81AA1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2 4" xfId="57152" xr:uid="{D01191FE-621A-4EE6-8206-AE41276CAF53}"/>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4 7" xfId="51169" xr:uid="{BCD701BE-3EAF-4EA6-9E3E-79FD679E6FC0}"/>
    <cellStyle name="Comma 2 9 5" xfId="12345" xr:uid="{EB2B5A4D-B375-4199-A744-AC8C0ACB8CC7}"/>
    <cellStyle name="Comma 2 9 5 2" xfId="30272" xr:uid="{2844178D-7A82-40A5-813C-E6CD7F627DEC}"/>
    <cellStyle name="Comma 2 9 5 3" xfId="42217" xr:uid="{536BB5E0-B980-452F-B964-930F5A85DADA}"/>
    <cellStyle name="Comma 2 9 5 4" xfId="54182" xr:uid="{D23D50BA-8A6C-4466-9FC2-397936899436}"/>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14" xfId="47881" xr:uid="{E8274119-9566-4AE8-8BA9-58B737EF66AC}"/>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13" xfId="47939" xr:uid="{FAC524EA-C050-40C4-9C67-D20F539F70B4}"/>
    <cellStyle name="Comma 3 2 2" xfId="238" xr:uid="{00000000-0005-0000-0000-000055000000}"/>
    <cellStyle name="Comma 3 2 2 10" xfId="36090" xr:uid="{353561F0-8028-43BA-8364-B9A05644B7C1}"/>
    <cellStyle name="Comma 3 2 2 11" xfId="48055" xr:uid="{084E1B8F-87B6-4389-AB21-A1C6C91B3322}"/>
    <cellStyle name="Comma 3 2 2 2" xfId="586" xr:uid="{00000000-0005-0000-0000-000055000000}"/>
    <cellStyle name="Comma 3 2 2 2 10" xfId="48403" xr:uid="{583327A7-64BD-4982-BE3E-15ACA3321F3B}"/>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2 4" xfId="59522" xr:uid="{70C075B4-CED6-4120-A9B2-D84F7CA2B3D3}"/>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2 7" xfId="53539" xr:uid="{D324F217-E552-4D14-B073-5433C9146421}"/>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3 4" xfId="56552" xr:uid="{4D2C4F45-2E48-4829-8DE3-96925646CA32}"/>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2 8" xfId="50569" xr:uid="{D24BFC0E-DE88-4B51-9596-51113635CAFE}"/>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2 4" xfId="58078" xr:uid="{0658B4D3-262A-4F71-BC5D-BB3D6F74D408}"/>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3 7" xfId="52095" xr:uid="{F98CDED5-5755-49C2-92D0-EC2C331A7AF7}"/>
    <cellStyle name="Comma 3 2 2 2 2 4" xfId="13271" xr:uid="{FB09D4DF-DF1C-481D-BC54-0ED3A0E7B660}"/>
    <cellStyle name="Comma 3 2 2 2 2 4 2" xfId="31198" xr:uid="{BA115C89-3525-4906-B190-BC76CAF479E2}"/>
    <cellStyle name="Comma 3 2 2 2 2 4 3" xfId="43143" xr:uid="{70F26070-1738-44DA-9601-862C971415E1}"/>
    <cellStyle name="Comma 3 2 2 2 2 4 4" xfId="55108" xr:uid="{0CE1C4D5-C2F5-47B9-AC02-EDB214B7C9E5}"/>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2 9" xfId="49125" xr:uid="{22AB1026-97D7-4B18-A8C5-3247F88B1001}"/>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2 4" xfId="58800" xr:uid="{C57D37D5-6294-4C5B-A5B5-1AA7ECE481C8}"/>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2 7" xfId="52817" xr:uid="{52C36B83-9146-433D-AA88-473564C86E69}"/>
    <cellStyle name="Comma 3 2 2 2 3 3" xfId="13993" xr:uid="{44DAC62D-D51B-4C25-BB2E-48A258930D8F}"/>
    <cellStyle name="Comma 3 2 2 2 3 3 2" xfId="31920" xr:uid="{8D3639B2-DAB7-4B3E-9B20-1C92B6A0A501}"/>
    <cellStyle name="Comma 3 2 2 2 3 3 3" xfId="43865" xr:uid="{1ECEAC00-5B85-4B48-A678-01679E242BC9}"/>
    <cellStyle name="Comma 3 2 2 2 3 3 4" xfId="55830" xr:uid="{AADB70AF-1CD3-4413-A384-16A14E58D70B}"/>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3 8" xfId="49847" xr:uid="{7D45AC32-2D46-4898-A6DE-710A17B84DA3}"/>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2 4" xfId="57356" xr:uid="{00A3DFD9-67AD-473D-B85B-03991E3B4F07}"/>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4 7" xfId="51373" xr:uid="{B3C45D45-F9BA-4998-9E93-BD3ED6A24D8F}"/>
    <cellStyle name="Comma 3 2 2 2 5" xfId="12549" xr:uid="{3F4936CC-B1F2-41DF-97FB-228AD5A4E626}"/>
    <cellStyle name="Comma 3 2 2 2 5 2" xfId="30476" xr:uid="{1ABBD03D-CDB8-4D64-9EC0-84E3FB650744}"/>
    <cellStyle name="Comma 3 2 2 2 5 3" xfId="42421" xr:uid="{2CFF6240-3AA5-4D2B-9D72-1A17D12A213A}"/>
    <cellStyle name="Comma 3 2 2 2 5 4" xfId="54386" xr:uid="{CA54C5BD-B878-4D0B-8BB8-248076DC2D54}"/>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2 4" xfId="59174" xr:uid="{FEC32715-32E0-4229-9B28-3390871344EE}"/>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2 7" xfId="53191" xr:uid="{8005B989-8363-4D3B-8B86-77476AE7452F}"/>
    <cellStyle name="Comma 3 2 2 3 2 3" xfId="14367" xr:uid="{69C4CAF9-591A-4BFC-9A48-E4A3F174940A}"/>
    <cellStyle name="Comma 3 2 2 3 2 3 2" xfId="32294" xr:uid="{49502D5B-03C3-4CD9-AA0B-4CD2E70ADB06}"/>
    <cellStyle name="Comma 3 2 2 3 2 3 3" xfId="44239" xr:uid="{814252BC-8A79-4F68-9163-0D91B2E6258C}"/>
    <cellStyle name="Comma 3 2 2 3 2 3 4" xfId="56204" xr:uid="{2FCC0409-0BED-41B5-89A6-7D744D1232AB}"/>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2 8" xfId="50221" xr:uid="{19669B71-D375-489F-853F-2F5F12409099}"/>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2 4" xfId="57730" xr:uid="{E0E39C96-412E-4967-81AD-1171415270B1}"/>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3 7" xfId="51747" xr:uid="{1E1ECF0E-36C5-421B-8E62-7E5375143C86}"/>
    <cellStyle name="Comma 3 2 2 3 4" xfId="12923" xr:uid="{4C0A76FB-CE0E-43A9-9736-CA69894DC520}"/>
    <cellStyle name="Comma 3 2 2 3 4 2" xfId="30850" xr:uid="{6848E342-DEF1-4083-8336-C60689A7E1F3}"/>
    <cellStyle name="Comma 3 2 2 3 4 3" xfId="42795" xr:uid="{95EC848B-D877-44D9-AFC4-77E6A77A2A9D}"/>
    <cellStyle name="Comma 3 2 2 3 4 4" xfId="54760" xr:uid="{6D328FE7-74D2-455A-950B-23F23DDE131C}"/>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3 9" xfId="48777" xr:uid="{17F85DA1-E5D8-4AF2-AE9B-72011613A429}"/>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2 4" xfId="58452" xr:uid="{5F7FE5DE-6C52-4FDA-8CB4-9A21F03C95E7}"/>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2 7" xfId="52469" xr:uid="{83F939F7-A82B-4B9A-B489-1B9515E6F794}"/>
    <cellStyle name="Comma 3 2 2 4 3" xfId="13645" xr:uid="{A9D16072-A131-4AC7-B8F5-E6773A3DEEB2}"/>
    <cellStyle name="Comma 3 2 2 4 3 2" xfId="31572" xr:uid="{9E1C4F52-BC6E-4B5D-925C-43EC2D8CF72C}"/>
    <cellStyle name="Comma 3 2 2 4 3 3" xfId="43517" xr:uid="{F057A990-C9F0-4A94-9846-DF920E3D8036}"/>
    <cellStyle name="Comma 3 2 2 4 3 4" xfId="55482" xr:uid="{1246797D-9F2F-427D-B66D-9B1DECA275CB}"/>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4 8" xfId="49499" xr:uid="{F96840E1-6A42-4DA6-8839-C7F185FB2200}"/>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2 4" xfId="57008" xr:uid="{611BA7AB-8C01-4A1C-A4F0-B8FA9BD0B816}"/>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5 7" xfId="51025" xr:uid="{272D747C-3479-47F0-BF61-711F354298C3}"/>
    <cellStyle name="Comma 3 2 2 6" xfId="12201" xr:uid="{2EA4FC81-4021-4438-A444-27FCE9B1C663}"/>
    <cellStyle name="Comma 3 2 2 6 2" xfId="30128" xr:uid="{1B708524-9375-4D43-9A6C-995167465DBB}"/>
    <cellStyle name="Comma 3 2 2 6 3" xfId="42073" xr:uid="{CDAEB0EF-798D-4C75-B86F-3A0A82B0B1CC}"/>
    <cellStyle name="Comma 3 2 2 6 4" xfId="54038" xr:uid="{22AF6656-A692-4A68-98DE-761BA587EC2A}"/>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11" xfId="48171" xr:uid="{5CEFE040-4F8F-47EC-BB1D-0A3F1FE7FA6C}"/>
    <cellStyle name="Comma 3 2 3 2" xfId="702" xr:uid="{00000000-0005-0000-0000-000055000000}"/>
    <cellStyle name="Comma 3 2 3 2 10" xfId="48519" xr:uid="{563DB7D0-A3E4-45F9-B7A4-D956596E744B}"/>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2 4" xfId="59638" xr:uid="{830CC0CA-3C9C-475B-A89E-5BA3A8AB9D5A}"/>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2 7" xfId="53655" xr:uid="{C21BBCCC-2138-46B8-B9B2-0EA3CD4162F6}"/>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3 4" xfId="56668" xr:uid="{992E8547-D02E-462D-81D5-B67C12F0D3C7}"/>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2 8" xfId="50685" xr:uid="{61374BDC-5D04-4F42-8AF1-EEC0D0647038}"/>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2 4" xfId="58194" xr:uid="{26661FF3-C1B1-496D-A317-33D40A22E330}"/>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3 7" xfId="52211" xr:uid="{D517681F-D0E5-478D-BADC-A698468D089E}"/>
    <cellStyle name="Comma 3 2 3 2 2 4" xfId="13387" xr:uid="{49A38A81-422E-4C37-8E91-114EB941A9D2}"/>
    <cellStyle name="Comma 3 2 3 2 2 4 2" xfId="31314" xr:uid="{8419E698-9BB3-4F78-A53B-E319B37555F4}"/>
    <cellStyle name="Comma 3 2 3 2 2 4 3" xfId="43259" xr:uid="{96159193-38A1-4FF1-9D0E-414FA8A91237}"/>
    <cellStyle name="Comma 3 2 3 2 2 4 4" xfId="55224" xr:uid="{88C350F7-226A-4628-A188-60CB28168DE8}"/>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2 9" xfId="49241" xr:uid="{73290418-1FEF-4EB7-9968-948C81939EC4}"/>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2 4" xfId="58916" xr:uid="{9A15ACF5-D3D4-447A-9F3A-9DC9FF07DF70}"/>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2 7" xfId="52933" xr:uid="{4855673C-0154-4DE5-87CA-5AD17DB6450F}"/>
    <cellStyle name="Comma 3 2 3 2 3 3" xfId="14109" xr:uid="{C6CDB2D4-A0E4-47C1-B563-524D16B6DBA0}"/>
    <cellStyle name="Comma 3 2 3 2 3 3 2" xfId="32036" xr:uid="{5A4D076C-2DA8-4074-8A59-D196D9FF930C}"/>
    <cellStyle name="Comma 3 2 3 2 3 3 3" xfId="43981" xr:uid="{6FF897BF-85DA-4A1C-B816-F2FB7A264551}"/>
    <cellStyle name="Comma 3 2 3 2 3 3 4" xfId="55946" xr:uid="{D9B3071F-D128-462E-BC41-C066686BA14B}"/>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3 8" xfId="49963" xr:uid="{41622C58-F357-40F0-86F0-6CB83603286A}"/>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2 4" xfId="57472" xr:uid="{289C869F-B645-4045-B997-FC7DE68E9082}"/>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4 7" xfId="51489" xr:uid="{5812E964-7A68-4BCD-8C83-0E09695867D8}"/>
    <cellStyle name="Comma 3 2 3 2 5" xfId="12665" xr:uid="{501D06E9-CF7D-455A-BF7D-A112E38F8063}"/>
    <cellStyle name="Comma 3 2 3 2 5 2" xfId="30592" xr:uid="{ABBBEE64-8617-4FBC-9ECE-F14149855F85}"/>
    <cellStyle name="Comma 3 2 3 2 5 3" xfId="42537" xr:uid="{7391E6D6-C0F3-4735-AAEE-DCABBDA99805}"/>
    <cellStyle name="Comma 3 2 3 2 5 4" xfId="54502" xr:uid="{AED79A72-DE0D-4F58-85B6-143E6F870E7E}"/>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2 4" xfId="59290" xr:uid="{BD23149F-578D-49A9-8039-EBD0157D7B98}"/>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2 7" xfId="53307" xr:uid="{72E113AB-FE58-4D00-952B-8EB9C3437886}"/>
    <cellStyle name="Comma 3 2 3 3 2 3" xfId="14483" xr:uid="{2A2DB68D-D748-4ADC-9BA7-3C42229E84A2}"/>
    <cellStyle name="Comma 3 2 3 3 2 3 2" xfId="32410" xr:uid="{CC8E9CF5-F9A0-4DEA-9B49-8E525F373734}"/>
    <cellStyle name="Comma 3 2 3 3 2 3 3" xfId="44355" xr:uid="{CE23F445-3B62-4234-B827-48A0FEBDED94}"/>
    <cellStyle name="Comma 3 2 3 3 2 3 4" xfId="56320" xr:uid="{BD4C2F4C-4592-4D24-8BDE-D69B0C26E269}"/>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2 8" xfId="50337" xr:uid="{AD86C132-5655-4DFB-8630-4869FE99F586}"/>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2 4" xfId="57846" xr:uid="{CCB40C15-BD70-4A8D-9210-979B79E3F75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3 7" xfId="51863" xr:uid="{CB8F3F1D-01DB-41D7-BD54-7143D7B394A9}"/>
    <cellStyle name="Comma 3 2 3 3 4" xfId="13039" xr:uid="{850FC23D-E4E5-40D0-8672-7A991AD15B5A}"/>
    <cellStyle name="Comma 3 2 3 3 4 2" xfId="30966" xr:uid="{4D8152F7-E74E-40FB-8AC2-8A88E2346551}"/>
    <cellStyle name="Comma 3 2 3 3 4 3" xfId="42911" xr:uid="{2CFEF044-26DA-4C47-B943-A129435ADCCE}"/>
    <cellStyle name="Comma 3 2 3 3 4 4" xfId="54876" xr:uid="{78BC9D93-4E8A-4A7A-9D8E-AACB258BBD1F}"/>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3 9" xfId="48893" xr:uid="{720740D8-0EE4-4DDD-90F2-B05795862CE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2 4" xfId="58568" xr:uid="{B5E5F6EE-5393-4D30-A0A4-971B33FAF849}"/>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2 7" xfId="52585" xr:uid="{77C059B3-DA17-4DEB-91BD-1D83A6711285}"/>
    <cellStyle name="Comma 3 2 3 4 3" xfId="13761" xr:uid="{43C70045-B62E-4CEB-B90A-DDBB37900BBC}"/>
    <cellStyle name="Comma 3 2 3 4 3 2" xfId="31688" xr:uid="{F221B3A0-4F6B-43CB-9B29-C39D70FE7DC5}"/>
    <cellStyle name="Comma 3 2 3 4 3 3" xfId="43633" xr:uid="{B90EB9CE-2A9D-4C34-B7AB-9D1D6E0B2145}"/>
    <cellStyle name="Comma 3 2 3 4 3 4" xfId="55598" xr:uid="{A7F04027-94D0-4679-99F8-5CC4B09373DC}"/>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4 8" xfId="49615" xr:uid="{16794435-4768-4B27-928E-F3F9B411900A}"/>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2 4" xfId="57124" xr:uid="{89CADB4B-5292-42E6-8305-2AF616FE294F}"/>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5 7" xfId="51141" xr:uid="{1C0699FD-66DC-4B39-8B52-FF49D6E23046}"/>
    <cellStyle name="Comma 3 2 3 6" xfId="12317" xr:uid="{076BC958-B133-45E6-80D4-7E1B46B5501F}"/>
    <cellStyle name="Comma 3 2 3 6 2" xfId="30244" xr:uid="{C8B3444E-7CD7-41FF-83E3-236D8DB8B09C}"/>
    <cellStyle name="Comma 3 2 3 6 3" xfId="42189" xr:uid="{59C5E651-9363-44D3-8AE0-40E030091CB1}"/>
    <cellStyle name="Comma 3 2 3 6 4" xfId="54154" xr:uid="{6DC64232-4B4D-4B7F-B342-7AB5B6339612}"/>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10" xfId="48287" xr:uid="{CBE03A18-9DFE-4F64-9930-5690A883E937}"/>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2 4" xfId="59406" xr:uid="{2E45D289-C8BA-4BF9-ABEE-06299F8F8DB8}"/>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2 7" xfId="53423" xr:uid="{1B8E9A1C-445D-44B5-B1AC-03ED6A7F0F45}"/>
    <cellStyle name="Comma 3 2 4 2 2 3" xfId="14599" xr:uid="{19675893-4829-474C-8F1F-7711B72C46C9}"/>
    <cellStyle name="Comma 3 2 4 2 2 3 2" xfId="32526" xr:uid="{A0F91FAC-E36A-4352-8AC4-A16F27F37FEF}"/>
    <cellStyle name="Comma 3 2 4 2 2 3 3" xfId="44471" xr:uid="{6A53AAE6-26AA-4C13-8DDD-606912411E2E}"/>
    <cellStyle name="Comma 3 2 4 2 2 3 4" xfId="56436" xr:uid="{983EF6C9-DF41-4F69-B9F9-3B31BD70D2C5}"/>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2 8" xfId="50453" xr:uid="{5A24C766-6FE0-44E7-A675-C04E2A1C2C6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2 4" xfId="57962" xr:uid="{5BFE0454-BC1F-4939-B619-7ED2F7B115F3}"/>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3 7" xfId="51979" xr:uid="{03C89FFC-6AAB-4B6A-AD52-2468AC653D6A}"/>
    <cellStyle name="Comma 3 2 4 2 4" xfId="13155" xr:uid="{E3D4CC34-05D8-4223-A73F-D326DA5F398C}"/>
    <cellStyle name="Comma 3 2 4 2 4 2" xfId="31082" xr:uid="{1EF2452A-7054-4C89-9FF1-0F23C8C6F78B}"/>
    <cellStyle name="Comma 3 2 4 2 4 3" xfId="43027" xr:uid="{00D3101D-4A28-4943-8FF3-74F3DB887B59}"/>
    <cellStyle name="Comma 3 2 4 2 4 4" xfId="54992" xr:uid="{C6062850-B1E1-4E11-AE0A-5A34718DE891}"/>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2 9" xfId="49009" xr:uid="{C570E246-A7A3-476D-82CF-CDCEDA59D02D}"/>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2 4" xfId="58684" xr:uid="{C7327B4B-7DE1-4816-AF73-1790D9D3DE25}"/>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2 7" xfId="52701" xr:uid="{98203F79-40A9-4AD0-A8BF-3952CEA5894E}"/>
    <cellStyle name="Comma 3 2 4 3 3" xfId="13877" xr:uid="{829AEC87-E334-4106-B082-FA17497A5267}"/>
    <cellStyle name="Comma 3 2 4 3 3 2" xfId="31804" xr:uid="{339C1246-4AD7-4A44-B784-5BAA281A3A3B}"/>
    <cellStyle name="Comma 3 2 4 3 3 3" xfId="43749" xr:uid="{7D534590-0386-4ADD-8F6F-1536DD694788}"/>
    <cellStyle name="Comma 3 2 4 3 3 4" xfId="55714" xr:uid="{F31A08D2-7BDF-4A6E-A70E-2E10477C1E3B}"/>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3 8" xfId="49731" xr:uid="{A5158DD3-3CB9-41DC-8A92-83E01CA89F4C}"/>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2 4" xfId="57240" xr:uid="{341E6199-4F62-4C85-81DD-6EE37315347C}"/>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4 7" xfId="51257" xr:uid="{8B63E127-0730-4221-8520-81ED2E7CFF90}"/>
    <cellStyle name="Comma 3 2 4 5" xfId="12433" xr:uid="{EF270C92-F431-433F-9C5D-B1DA4DF0D3FD}"/>
    <cellStyle name="Comma 3 2 4 5 2" xfId="30360" xr:uid="{B8F89986-86DB-479F-B677-407FBE117D35}"/>
    <cellStyle name="Comma 3 2 4 5 3" xfId="42305" xr:uid="{D63172F5-7693-41ED-BB7C-047B29E4E7ED}"/>
    <cellStyle name="Comma 3 2 4 5 4" xfId="54270" xr:uid="{BED05139-0415-4D8A-B5FE-03969D5F1086}"/>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2 4" xfId="59058" xr:uid="{B9E205E4-1646-4814-836D-7EC9084F7E22}"/>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2 7" xfId="53075" xr:uid="{9607D8F0-9959-4538-8CB4-4B12F262E557}"/>
    <cellStyle name="Comma 3 2 5 2 3" xfId="14251" xr:uid="{514EA4E8-1896-4D2F-9BAC-4AE363A0DF86}"/>
    <cellStyle name="Comma 3 2 5 2 3 2" xfId="32178" xr:uid="{9DDBD1F5-7D41-4D0C-BC84-72DBE203EA34}"/>
    <cellStyle name="Comma 3 2 5 2 3 3" xfId="44123" xr:uid="{342E3520-BC10-4E52-B3B7-4593D0C6F337}"/>
    <cellStyle name="Comma 3 2 5 2 3 4" xfId="56088" xr:uid="{766DA0E2-FB5D-4CC1-9328-47D7008114C8}"/>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2 8" xfId="50105" xr:uid="{BD02A59E-56F3-44CF-A902-BCFC69ACC848}"/>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2 4" xfId="57614" xr:uid="{A4B91049-A977-46EA-9533-247B73FCB264}"/>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3 7" xfId="51631" xr:uid="{2F28FB20-3292-4370-BE90-C0484612F891}"/>
    <cellStyle name="Comma 3 2 5 4" xfId="12807" xr:uid="{A8A12E1F-C4EB-406D-9BDB-EC2360C4910D}"/>
    <cellStyle name="Comma 3 2 5 4 2" xfId="30734" xr:uid="{D636D762-DE36-4ADC-A92F-EC87E2828C39}"/>
    <cellStyle name="Comma 3 2 5 4 3" xfId="42679" xr:uid="{D932D6A5-DAFC-45C4-8F5D-3AF063EF7A0D}"/>
    <cellStyle name="Comma 3 2 5 4 4" xfId="54644" xr:uid="{B0705FAD-9D9F-4EC3-B73A-0491CE962D56}"/>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5 9" xfId="48661" xr:uid="{B1D77D7C-CBFC-4546-9E65-B9738EBF2B88}"/>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2 4" xfId="58336" xr:uid="{C3A592A7-E20E-4A45-AF01-8DF17A9A60B4}"/>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2 7" xfId="52353" xr:uid="{1C1AFBE3-1D66-4002-87B6-B4DAFF64E114}"/>
    <cellStyle name="Comma 3 2 6 3" xfId="13529" xr:uid="{71168B4E-33DF-4981-A66D-49F6032B1CC2}"/>
    <cellStyle name="Comma 3 2 6 3 2" xfId="31456" xr:uid="{5729BEB1-8E45-49C7-9FCB-20C0AC0153E5}"/>
    <cellStyle name="Comma 3 2 6 3 3" xfId="43401" xr:uid="{7F5C4E15-1D2E-4F9C-A097-23778192D748}"/>
    <cellStyle name="Comma 3 2 6 3 4" xfId="55366" xr:uid="{3FF92BB5-C2EF-439A-8498-E156E481EED4}"/>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6 8" xfId="49383" xr:uid="{D1D71F93-E12D-40B0-BD8F-69D2005E756F}"/>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2 4" xfId="56892" xr:uid="{9CD2AE28-0704-4438-A3AC-9D0185F8606F}"/>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7 7" xfId="50909" xr:uid="{7AE7128C-2C15-4D60-8FF9-EA03E4B5A710}"/>
    <cellStyle name="Comma 3 2 8" xfId="12085" xr:uid="{924EFF47-4D65-4882-8C12-225D9FD28E93}"/>
    <cellStyle name="Comma 3 2 8 2" xfId="30012" xr:uid="{E0284003-B97A-4933-9356-6A5DB0D1FA9A}"/>
    <cellStyle name="Comma 3 2 8 3" xfId="41957" xr:uid="{540CB908-EF56-4D35-9FB0-83A386A5D726}"/>
    <cellStyle name="Comma 3 2 8 4" xfId="53922" xr:uid="{4170AD76-9E4D-403F-BCE8-B00458D1F368}"/>
    <cellStyle name="Comma 3 2 9" xfId="18044" xr:uid="{797D1D36-2A19-432D-9E1D-3D7898F7B878}"/>
    <cellStyle name="Comma 3 3" xfId="180" xr:uid="{00000000-0005-0000-0000-000055000000}"/>
    <cellStyle name="Comma 3 3 10" xfId="36032" xr:uid="{9BC84193-7C71-4473-8E64-0A9E843D8CF1}"/>
    <cellStyle name="Comma 3 3 11" xfId="47997" xr:uid="{D26BBE29-C7D4-4609-A67F-B6CADC19EC06}"/>
    <cellStyle name="Comma 3 3 2" xfId="528" xr:uid="{00000000-0005-0000-0000-000055000000}"/>
    <cellStyle name="Comma 3 3 2 10" xfId="48345" xr:uid="{9B294E77-663C-4680-9233-F7D06968DF6A}"/>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2 4" xfId="59464" xr:uid="{860794F6-8AE7-46AE-A412-4B029B4C13EE}"/>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2 7" xfId="53481" xr:uid="{F11C50FA-1375-426E-9990-BF68CE51601B}"/>
    <cellStyle name="Comma 3 3 2 2 2 3" xfId="14657" xr:uid="{6D75852A-AE6E-45CC-A74A-3114F08384ED}"/>
    <cellStyle name="Comma 3 3 2 2 2 3 2" xfId="32584" xr:uid="{6167FA30-7D21-4DAD-9CDB-281E0EC038F6}"/>
    <cellStyle name="Comma 3 3 2 2 2 3 3" xfId="44529" xr:uid="{649006C1-8EB7-434F-8D35-5B59030C9396}"/>
    <cellStyle name="Comma 3 3 2 2 2 3 4" xfId="56494" xr:uid="{EDD9A4DC-8A30-40A3-A6D6-814F173BBD9F}"/>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2 8" xfId="50511" xr:uid="{18BED9FC-A781-48EB-AB65-5777B44DF6F8}"/>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2 4" xfId="58020" xr:uid="{BD7FECC5-2A65-4531-896B-4A1E1407DCF8}"/>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3 7" xfId="52037" xr:uid="{C8B73028-C848-4E1C-8074-CF5016F75AF0}"/>
    <cellStyle name="Comma 3 3 2 2 4" xfId="13213" xr:uid="{8E6479CB-AD7B-4178-ABC8-716502CF4BE0}"/>
    <cellStyle name="Comma 3 3 2 2 4 2" xfId="31140" xr:uid="{17A2B483-493A-44BA-8347-9D704A4B27D9}"/>
    <cellStyle name="Comma 3 3 2 2 4 3" xfId="43085" xr:uid="{738D88AF-843D-4D15-BA21-F9F1CB46587C}"/>
    <cellStyle name="Comma 3 3 2 2 4 4" xfId="55050" xr:uid="{439B23E0-CBC9-4EE3-ABA6-B02CC162B19E}"/>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2 9" xfId="49067" xr:uid="{46998396-9F3F-4446-97A1-23C3519670E8}"/>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2 4" xfId="58742" xr:uid="{A6AB81E1-2D6A-4367-A5C5-A03BAB8A7E7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2 7" xfId="52759" xr:uid="{FD5919D3-1810-422A-8131-8F83D584C8EE}"/>
    <cellStyle name="Comma 3 3 2 3 3" xfId="13935" xr:uid="{33C9841E-C70C-4D06-BFAF-CF58EA924D67}"/>
    <cellStyle name="Comma 3 3 2 3 3 2" xfId="31862" xr:uid="{300DC811-489B-488F-89AC-86F202267B1E}"/>
    <cellStyle name="Comma 3 3 2 3 3 3" xfId="43807" xr:uid="{E82F8078-CB5F-4D96-9D4C-46DB4FD05223}"/>
    <cellStyle name="Comma 3 3 2 3 3 4" xfId="55772" xr:uid="{9A9AF9AF-9759-44CF-AEDD-CD1BE84FC9F1}"/>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3 8" xfId="49789" xr:uid="{384984B8-AA1F-4FA8-A976-F222FEE752DE}"/>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2 4" xfId="57298" xr:uid="{4077BB6D-C0D1-45B4-8F36-499F2296E151}"/>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4 7" xfId="51315" xr:uid="{CA3A7D4E-4843-436B-B5A8-8FA3ECC60EF3}"/>
    <cellStyle name="Comma 3 3 2 5" xfId="12491" xr:uid="{1E21BA55-4772-4AE4-A074-133E5EDD9093}"/>
    <cellStyle name="Comma 3 3 2 5 2" xfId="30418" xr:uid="{25D043FD-B346-4CDA-B821-E3E5520A875F}"/>
    <cellStyle name="Comma 3 3 2 5 3" xfId="42363" xr:uid="{3ED9B544-3D68-4C26-91E1-03794F43DEE8}"/>
    <cellStyle name="Comma 3 3 2 5 4" xfId="54328" xr:uid="{3C0DF06D-E679-4647-98E7-21DF8839AECE}"/>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2 4" xfId="59116" xr:uid="{6F890E61-2553-4D58-9B18-F95F7A8B9C3E}"/>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2 7" xfId="53133" xr:uid="{0925D7DD-FC88-4E77-B62E-FDF995CA8A8B}"/>
    <cellStyle name="Comma 3 3 3 2 3" xfId="14309" xr:uid="{6B6DD284-6C47-4546-A12E-14E695BC4D25}"/>
    <cellStyle name="Comma 3 3 3 2 3 2" xfId="32236" xr:uid="{12E7C1E2-78C8-4022-8E9A-45A1E20DB5A9}"/>
    <cellStyle name="Comma 3 3 3 2 3 3" xfId="44181" xr:uid="{D5206C42-2564-4A7A-84AA-69C00C3F28F9}"/>
    <cellStyle name="Comma 3 3 3 2 3 4" xfId="56146" xr:uid="{4DC08BE4-76F3-4B46-B2B1-D869AD86100F}"/>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2 8" xfId="50163" xr:uid="{D39F8706-533C-4AC3-A652-BB4432B2726E}"/>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2 4" xfId="57672" xr:uid="{758CD7B6-BEC4-4C46-9C3F-14A7331B338C}"/>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3 7" xfId="51689" xr:uid="{090CF12E-86C7-4730-AC0D-2149DB5E1541}"/>
    <cellStyle name="Comma 3 3 3 4" xfId="12865" xr:uid="{F8A0925D-8FDD-4460-BCAB-C2178D9398CD}"/>
    <cellStyle name="Comma 3 3 3 4 2" xfId="30792" xr:uid="{73BB1760-6843-4F50-8594-FC4648BC4224}"/>
    <cellStyle name="Comma 3 3 3 4 3" xfId="42737" xr:uid="{326BC6B4-2139-4972-A872-3691DBBE20E2}"/>
    <cellStyle name="Comma 3 3 3 4 4" xfId="54702" xr:uid="{76D6CD1D-9372-447D-A11D-1C27B837685A}"/>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3 9" xfId="48719" xr:uid="{4EDAAFC7-FD89-4FFD-B07B-3395B5F0C02A}"/>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2 4" xfId="58394" xr:uid="{70807D5B-7C41-472F-9FF5-FAB837C3CE10}"/>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2 7" xfId="52411" xr:uid="{567F0395-9100-4C8F-9BC5-A82B1492D758}"/>
    <cellStyle name="Comma 3 3 4 3" xfId="13587" xr:uid="{665EBB81-01DA-4931-9F0D-FB5B913AF4A0}"/>
    <cellStyle name="Comma 3 3 4 3 2" xfId="31514" xr:uid="{0D30D75A-4136-4E0C-826B-1F76A1A12465}"/>
    <cellStyle name="Comma 3 3 4 3 3" xfId="43459" xr:uid="{11CF15C2-0225-4D44-A247-8C202CC79312}"/>
    <cellStyle name="Comma 3 3 4 3 4" xfId="55424" xr:uid="{213F9382-A1DD-4910-AE62-51CE588B52B8}"/>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4 8" xfId="49441" xr:uid="{83C1E847-69DA-42C7-8FB2-9E247696D8B1}"/>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2 4" xfId="56950" xr:uid="{AEEAA0EB-6CCD-4FC9-AB0E-D4CA77AFC082}"/>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5 7" xfId="50967" xr:uid="{88E70FD7-69D4-4C2C-BDA1-BA388CE45059}"/>
    <cellStyle name="Comma 3 3 6" xfId="12143" xr:uid="{1B584C98-8F63-4037-B090-92F4EE4DF829}"/>
    <cellStyle name="Comma 3 3 6 2" xfId="30070" xr:uid="{30497D93-7D78-4438-BBC0-3BD3FFCCC6F2}"/>
    <cellStyle name="Comma 3 3 6 3" xfId="42015" xr:uid="{5FD3872D-D53A-4D49-A33F-66EC50528796}"/>
    <cellStyle name="Comma 3 3 6 4" xfId="53980" xr:uid="{7BF0010A-F855-48DA-8C0C-E9A82A2B5F6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11" xfId="48113" xr:uid="{4AB44AE6-9AEA-405F-86F5-C33E8330B621}"/>
    <cellStyle name="Comma 3 4 2" xfId="644" xr:uid="{00000000-0005-0000-0000-000055000000}"/>
    <cellStyle name="Comma 3 4 2 10" xfId="48461" xr:uid="{5D6DE11C-27B6-4E5B-BD2D-3A7793682151}"/>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2 4" xfId="59580" xr:uid="{D07605A1-7D83-4264-928D-9736E3631FE9}"/>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2 7" xfId="53597" xr:uid="{EB90B006-FEE5-45DF-8AFB-7A89A5F65EEF}"/>
    <cellStyle name="Comma 3 4 2 2 2 3" xfId="14773" xr:uid="{F94EACDB-8588-46EE-9118-B5C7A4158720}"/>
    <cellStyle name="Comma 3 4 2 2 2 3 2" xfId="32700" xr:uid="{B38AE166-34E7-4180-B0ED-580E0209DA82}"/>
    <cellStyle name="Comma 3 4 2 2 2 3 3" xfId="44645" xr:uid="{02C2D46E-2650-4068-B091-B6131E231E89}"/>
    <cellStyle name="Comma 3 4 2 2 2 3 4" xfId="56610" xr:uid="{709DE3D3-81B6-4944-B947-C008990F6142}"/>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2 8" xfId="50627" xr:uid="{E8370B4F-1FEC-4195-A989-6A7762CE25B0}"/>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2 4" xfId="58136" xr:uid="{7DE1EE38-5F1C-411D-852D-A2846BE55106}"/>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3 7" xfId="52153" xr:uid="{5E4D116B-BCDF-4F63-B389-BF1387598E0F}"/>
    <cellStyle name="Comma 3 4 2 2 4" xfId="13329" xr:uid="{1C10DE60-783F-4ADF-BCFB-9FCAF809A8D7}"/>
    <cellStyle name="Comma 3 4 2 2 4 2" xfId="31256" xr:uid="{B46F2025-DAD1-4038-90CC-5FC3DD71B708}"/>
    <cellStyle name="Comma 3 4 2 2 4 3" xfId="43201" xr:uid="{AD00AA22-7241-4D98-924B-F9D422F0CA4D}"/>
    <cellStyle name="Comma 3 4 2 2 4 4" xfId="55166" xr:uid="{0CFB497E-78AC-45B7-BA38-0D4D043AE301}"/>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2 9" xfId="49183" xr:uid="{8A2B6D24-E29F-4B0D-B4BF-2E25D1D556BD}"/>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2 4" xfId="58858" xr:uid="{25F4033C-2C99-4B69-8E82-2238CF747AB4}"/>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2 7" xfId="52875" xr:uid="{15F6F460-9491-4F3C-A954-F2C8B1BD49D9}"/>
    <cellStyle name="Comma 3 4 2 3 3" xfId="14051" xr:uid="{EBF0E8E2-3436-41B4-881F-856D0005ACAD}"/>
    <cellStyle name="Comma 3 4 2 3 3 2" xfId="31978" xr:uid="{FFEE618C-30F8-4929-9621-AFD58B0B111C}"/>
    <cellStyle name="Comma 3 4 2 3 3 3" xfId="43923" xr:uid="{505B364A-B902-4E26-B817-168A2BF9F9AF}"/>
    <cellStyle name="Comma 3 4 2 3 3 4" xfId="55888" xr:uid="{4726A8D3-3711-4F44-9C50-48F3FDE9DAB0}"/>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3 8" xfId="49905" xr:uid="{02FE6E5C-9FDD-4329-A453-666F9FE5CD3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2 4" xfId="57414" xr:uid="{255569D3-FD53-4A09-8412-46A07F0BC475}"/>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4 7" xfId="51431" xr:uid="{C042A8A5-BD42-4137-8E1D-EC9EB2CCF0FD}"/>
    <cellStyle name="Comma 3 4 2 5" xfId="12607" xr:uid="{F8B25CD5-324A-4A3E-8B37-8213B42BC461}"/>
    <cellStyle name="Comma 3 4 2 5 2" xfId="30534" xr:uid="{B61598E4-2685-4796-8C3B-3D9C82629A1B}"/>
    <cellStyle name="Comma 3 4 2 5 3" xfId="42479" xr:uid="{0D9E8075-BD20-47A4-BADE-98B1CD9D81D3}"/>
    <cellStyle name="Comma 3 4 2 5 4" xfId="54444" xr:uid="{8D1AAD88-E8DA-4248-986B-75E403A5C04F}"/>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2 4" xfId="59232" xr:uid="{65967CDD-676E-4035-A4D0-2F864E0C0FA5}"/>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2 7" xfId="53249" xr:uid="{6A52AA1E-057E-4389-BF94-4537B9F93EED}"/>
    <cellStyle name="Comma 3 4 3 2 3" xfId="14425" xr:uid="{EAE278BF-438C-47F0-B21E-303230E96D75}"/>
    <cellStyle name="Comma 3 4 3 2 3 2" xfId="32352" xr:uid="{5387FF2E-9C23-4DE2-81D3-89C0FB361D24}"/>
    <cellStyle name="Comma 3 4 3 2 3 3" xfId="44297" xr:uid="{A7C0D096-DC0F-4D2A-B77D-D46990F8BF81}"/>
    <cellStyle name="Comma 3 4 3 2 3 4" xfId="56262" xr:uid="{A5C49893-0048-48AF-8054-D46C65DCF5CB}"/>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2 8" xfId="50279" xr:uid="{11556B0B-1047-4A42-928F-FA182E59616E}"/>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2 4" xfId="57788" xr:uid="{87EDF430-A0D3-45DA-B612-DBC7214AE5E8}"/>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3 7" xfId="51805" xr:uid="{D48CECE3-41EC-42B0-90BE-F8719C262175}"/>
    <cellStyle name="Comma 3 4 3 4" xfId="12981" xr:uid="{648BE372-1EDB-4456-A3C4-F4B52E1F2897}"/>
    <cellStyle name="Comma 3 4 3 4 2" xfId="30908" xr:uid="{F390B2B0-38A8-4939-ADBC-5F1B8B9089DB}"/>
    <cellStyle name="Comma 3 4 3 4 3" xfId="42853" xr:uid="{CB6C6039-8666-4BCD-997D-4A7CF5378730}"/>
    <cellStyle name="Comma 3 4 3 4 4" xfId="54818" xr:uid="{097D6374-607A-4FC4-B880-C7D36DBB494E}"/>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3 9" xfId="48835" xr:uid="{42D9FBFF-78FD-4E71-9058-BA3FA0B4AEBC}"/>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2 4" xfId="58510" xr:uid="{68AD82E6-E0C0-4BE2-90A0-1FAD624D950F}"/>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2 7" xfId="52527" xr:uid="{4D98CEE9-F2E0-4126-A32D-56B3C9217BB7}"/>
    <cellStyle name="Comma 3 4 4 3" xfId="13703" xr:uid="{2F471F6C-27F9-47C6-B5E8-13921D697D48}"/>
    <cellStyle name="Comma 3 4 4 3 2" xfId="31630" xr:uid="{F0B3E546-759D-4D70-8027-7FC93651C15F}"/>
    <cellStyle name="Comma 3 4 4 3 3" xfId="43575" xr:uid="{7C397A9A-CB58-4957-8FB8-0B02FED46587}"/>
    <cellStyle name="Comma 3 4 4 3 4" xfId="55540" xr:uid="{8C91CC2B-ACAF-47BA-A640-C4FDE561DA6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4 8" xfId="49557" xr:uid="{CF614511-7B74-41EC-B1FB-7A2E66DE786C}"/>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2 4" xfId="57066" xr:uid="{D8104AB7-5B5A-4C23-AEC9-69C882831CA7}"/>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5 7" xfId="51083" xr:uid="{8CB1A300-8EE0-4051-8015-AA0084693EF5}"/>
    <cellStyle name="Comma 3 4 6" xfId="12259" xr:uid="{466E3111-548E-4701-8D66-B3E80FDD39AF}"/>
    <cellStyle name="Comma 3 4 6 2" xfId="30186" xr:uid="{38130454-2F54-4C15-8BCC-F838C2E6C6EA}"/>
    <cellStyle name="Comma 3 4 6 3" xfId="42131" xr:uid="{0BCBCDF6-C9C9-4E50-8115-446099B51260}"/>
    <cellStyle name="Comma 3 4 6 4" xfId="54096" xr:uid="{56E4E6F9-B25E-402A-97C5-581F9CFF5328}"/>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10" xfId="48229" xr:uid="{AEB5B06C-D667-46F8-A578-251C1A1F958D}"/>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2 4" xfId="59348" xr:uid="{2070A4BE-05A5-41A3-8307-E89562152487}"/>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2 7" xfId="53365" xr:uid="{250B6AAF-277F-403C-A7C4-85C408E4F3FC}"/>
    <cellStyle name="Comma 3 5 2 2 3" xfId="14541" xr:uid="{239CD780-2B4E-4057-BE9D-A95DD3C70C88}"/>
    <cellStyle name="Comma 3 5 2 2 3 2" xfId="32468" xr:uid="{2F26436E-9D0D-4A68-AE36-618B7D9C8C11}"/>
    <cellStyle name="Comma 3 5 2 2 3 3" xfId="44413" xr:uid="{CE285B3A-AB84-4F22-983A-BB705DF93513}"/>
    <cellStyle name="Comma 3 5 2 2 3 4" xfId="56378" xr:uid="{BB148043-D6BC-4925-BC8C-0AB5209DEE21}"/>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2 8" xfId="50395" xr:uid="{C2EFD69F-6A98-47FE-8AF7-67AD7E24BA71}"/>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2 4" xfId="57904" xr:uid="{FAEAE666-34D9-40AF-9F3F-3DB5B55F044C}"/>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3 7" xfId="51921" xr:uid="{77DC3F98-960E-4C5C-81F1-44D777183AAC}"/>
    <cellStyle name="Comma 3 5 2 4" xfId="13097" xr:uid="{9E2300AE-295F-429C-B6A2-38D98C27D9F5}"/>
    <cellStyle name="Comma 3 5 2 4 2" xfId="31024" xr:uid="{4826951D-4910-43B4-A4F7-8E3ABCE19F12}"/>
    <cellStyle name="Comma 3 5 2 4 3" xfId="42969" xr:uid="{FF11D916-3D56-43C0-9CC3-40F0C4179BF7}"/>
    <cellStyle name="Comma 3 5 2 4 4" xfId="54934" xr:uid="{A7D3E2B7-38B3-4B51-877F-65BB335E39F3}"/>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2 9" xfId="48951" xr:uid="{6A370DDF-7516-495D-B252-B6F42E7E7323}"/>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2 4" xfId="58626" xr:uid="{F74F956A-562A-43F9-A0D3-9332CEE73767}"/>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2 7" xfId="52643" xr:uid="{4F5B4817-B0E9-44DE-BE7B-DD7F891FEF2B}"/>
    <cellStyle name="Comma 3 5 3 3" xfId="13819" xr:uid="{A4996F59-AA6E-4749-8F17-37376C81E777}"/>
    <cellStyle name="Comma 3 5 3 3 2" xfId="31746" xr:uid="{3E5C1B64-3901-479D-971C-71D884FEACAE}"/>
    <cellStyle name="Comma 3 5 3 3 3" xfId="43691" xr:uid="{7F52FFF7-20AA-409B-871C-354CF419BEC8}"/>
    <cellStyle name="Comma 3 5 3 3 4" xfId="55656" xr:uid="{BE643AEE-F876-4064-830A-2FCECD9F93E3}"/>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3 8" xfId="49673" xr:uid="{8122A1B9-5556-4B7F-8158-5AFF260ADC98}"/>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2 4" xfId="57182" xr:uid="{52694BBF-DF20-48FB-9DCB-1568B5E3E7E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4 7" xfId="51199" xr:uid="{AA8D50A8-0D9A-48C1-BC93-7BFC32462F86}"/>
    <cellStyle name="Comma 3 5 5" xfId="12375" xr:uid="{66E79182-3A20-401D-B718-A22D6B9EACE6}"/>
    <cellStyle name="Comma 3 5 5 2" xfId="30302" xr:uid="{5BFE65C9-653F-4DDA-B13B-11C2ADA054D0}"/>
    <cellStyle name="Comma 3 5 5 3" xfId="42247" xr:uid="{B9AB0404-7BCC-4D41-9DC5-7FDF271F13BA}"/>
    <cellStyle name="Comma 3 5 5 4" xfId="54212" xr:uid="{52B995AB-1E0C-4303-BBA9-ED3750DE4E0E}"/>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2 4" xfId="59000" xr:uid="{1400474F-36C8-43E1-A195-79669FE92B1A}"/>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2 7" xfId="53017" xr:uid="{FBC48478-11CE-4164-A08C-279684DCFFEC}"/>
    <cellStyle name="Comma 3 6 2 3" xfId="14193" xr:uid="{3FC665B2-636B-41A9-9CC7-70B6508F400B}"/>
    <cellStyle name="Comma 3 6 2 3 2" xfId="32120" xr:uid="{2181AA86-DC9A-4D8B-B5F9-73895579B316}"/>
    <cellStyle name="Comma 3 6 2 3 3" xfId="44065" xr:uid="{55DCD093-7D65-43E2-A7B1-770194B8A167}"/>
    <cellStyle name="Comma 3 6 2 3 4" xfId="56030" xr:uid="{48A28F55-12A4-4905-86EE-9490FDB82036}"/>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2 8" xfId="50047" xr:uid="{48D15139-C82E-4D64-ABF4-90B6852C1C47}"/>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2 4" xfId="57556" xr:uid="{93937B62-369E-422D-8742-96C88B91D077}"/>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3 7" xfId="51573" xr:uid="{2BB2488B-5F04-45C3-A949-3AA8F7532609}"/>
    <cellStyle name="Comma 3 6 4" xfId="12749" xr:uid="{B7F7C0C0-059B-4360-80C0-0453B9456472}"/>
    <cellStyle name="Comma 3 6 4 2" xfId="30676" xr:uid="{6BF600AB-2431-42D2-80FB-FBA7AB7DE4DC}"/>
    <cellStyle name="Comma 3 6 4 3" xfId="42621" xr:uid="{457E6865-F182-4113-B9AB-CD5C9691D48E}"/>
    <cellStyle name="Comma 3 6 4 4" xfId="54586" xr:uid="{F1D7C927-491F-44AE-9C8C-288BBEA3A176}"/>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6 9" xfId="48603" xr:uid="{BAE9995A-C2AD-47FF-8BE8-458571824181}"/>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2 4" xfId="58278" xr:uid="{749A8DDD-EB28-4954-BEB1-75DDF20B29AC}"/>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2 7" xfId="52295" xr:uid="{587D9DF8-FC82-4255-A4B3-BC9B8B0915CB}"/>
    <cellStyle name="Comma 3 7 3" xfId="13471" xr:uid="{382586BA-ED8C-46F0-A1EE-154BEE312BDF}"/>
    <cellStyle name="Comma 3 7 3 2" xfId="31398" xr:uid="{41FBE7DF-4E22-4C23-BAC3-3BA389A9D630}"/>
    <cellStyle name="Comma 3 7 3 3" xfId="43343" xr:uid="{7C6FB7B5-F87D-41AF-8AF5-F05BF26994F3}"/>
    <cellStyle name="Comma 3 7 3 4" xfId="55308" xr:uid="{033C65F0-0A06-46EA-B1EC-43121226A21E}"/>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7 8" xfId="49325" xr:uid="{BF28C8AD-E14F-4C58-9383-9487A1AA21EF}"/>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2 4" xfId="56834" xr:uid="{CD9899E6-A495-4F64-BE20-4C5AA25F354A}"/>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8 7" xfId="50851" xr:uid="{B9E1C549-B899-47AD-8E5D-5F38292B03EC}"/>
    <cellStyle name="Comma 3 9" xfId="12027" xr:uid="{E8CE2CBE-B8C5-47C1-B7DB-3C1D3BEBD81C}"/>
    <cellStyle name="Comma 3 9 2" xfId="29954" xr:uid="{936A88D9-4131-4242-BCD6-5B6A012F97F4}"/>
    <cellStyle name="Comma 3 9 3" xfId="41899" xr:uid="{245AF7F7-5B19-4E6B-8B7D-8055698D7E87}"/>
    <cellStyle name="Comma 3 9 4" xfId="53864" xr:uid="{F7A39D7B-8C28-4D8C-8E0B-53C8134F6CDA}"/>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2 4" xfId="59747" xr:uid="{857ADED3-209D-45F0-8C4F-756061426E4E}"/>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2 7" xfId="53764" xr:uid="{D0341F52-6B75-4551-8E1D-DA670A81633F}"/>
    <cellStyle name="Comma 4 3" xfId="14940" xr:uid="{09F11DE3-CC4C-481E-BBE1-D5CF32168AAF}"/>
    <cellStyle name="Comma 4 3 2" xfId="32867" xr:uid="{D799F1CC-1E8F-4FE6-AA3C-200CB49CD776}"/>
    <cellStyle name="Comma 4 3 3" xfId="44812" xr:uid="{819FAA55-DF82-4907-91E2-0D49EF8757D5}"/>
    <cellStyle name="Comma 4 3 4" xfId="56777" xr:uid="{3719119D-B696-45D0-9B8F-D3986E3DF0CD}"/>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4 8" xfId="50794" xr:uid="{6EEE61CE-960A-432F-830D-547AAFBCF316}"/>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2 4" xfId="59768" xr:uid="{D49B27AC-C2AB-4EEA-AAF0-EEDFA34C1876}"/>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2 7" xfId="53785" xr:uid="{ACEDABC7-B339-4779-91E7-7212F12CC741}"/>
    <cellStyle name="Comma 5 3" xfId="14961" xr:uid="{3539F979-CADA-4E93-B9A3-BEACFFB7C90C}"/>
    <cellStyle name="Comma 5 3 2" xfId="32888" xr:uid="{E0C4B2F6-38F8-4681-857C-1D0253250CBA}"/>
    <cellStyle name="Comma 5 3 3" xfId="44833" xr:uid="{EBEAE49F-E075-4DDA-BA17-4803098572E4}"/>
    <cellStyle name="Comma 5 3 4" xfId="56798" xr:uid="{A544E65A-2050-4316-B964-1AB1136CEE55}"/>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5 8" xfId="50815" xr:uid="{F5907CC4-93DE-4076-A3C0-7D2CAC76F079}"/>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2 4" xfId="56800" xr:uid="{4C4FD69B-94BB-4808-B3A5-4FB63F538D35}"/>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6 7" xfId="50817" xr:uid="{270093F8-C8AD-42F9-9EB8-44033A722AF0}"/>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2 4" xfId="59770" xr:uid="{7C5B6960-86F8-4BDB-B255-419D7926D69A}"/>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7 7" xfId="53787" xr:uid="{1453D9FA-C679-4FD1-82BF-5F3D0738A60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8 5" xfId="53809" xr:uid="{CC6B1BDD-622D-4745-AF33-231B1E424E11}"/>
    <cellStyle name="Comma 9" xfId="11993" xr:uid="{4BDB67E7-347F-4B7F-B275-10CC91AE6F86}"/>
    <cellStyle name="Comma 9 2" xfId="29920" xr:uid="{0BBF203C-4C3F-4A6D-9157-B41AD57BFB75}"/>
    <cellStyle name="Comma 9 3" xfId="41865" xr:uid="{B0F64787-34F0-4880-BE11-DCC58AA9CD50}"/>
    <cellStyle name="Comma 9 4" xfId="53830" xr:uid="{66632EB7-8BD1-49A4-9DEE-261E4939FE67}"/>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2 4" xfId="59769" xr:uid="{18FD1CB3-5D85-4FE9-BE19-1EC3C6689C6B}"/>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0 7" xfId="53786" xr:uid="{376308BB-C553-4F5E-98ED-09BD239B08AE}"/>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1 5" xfId="53808" xr:uid="{DC7F859C-B128-4D1C-9239-7B4B95236067}"/>
    <cellStyle name="Normal 12" xfId="11992" xr:uid="{BEF58968-8A16-4614-BEF3-2A612449808E}"/>
    <cellStyle name="Normal 12 2" xfId="29919" xr:uid="{5DF64BA3-9B8B-4598-9288-D1804794C4D6}"/>
    <cellStyle name="Normal 12 3" xfId="41864" xr:uid="{34F306EF-5744-45C8-BCC9-E02230D5CA38}"/>
    <cellStyle name="Normal 12 4" xfId="53829" xr:uid="{8344D540-F0B3-4EF4-BB2B-C18960591599}"/>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17" xfId="47847" xr:uid="{307A5730-C6AD-452F-B9A9-8E0779A04415}"/>
    <cellStyle name="Normal 18" xfId="59791" xr:uid="{9F8FDC72-FBBF-4DEB-A6A5-4B29AF7BE161}"/>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2 4" xfId="58968" xr:uid="{AA0F54EC-02BF-4E07-9D2C-8EFB3D504532}"/>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2 7" xfId="52985" xr:uid="{B0391AF8-5E19-4C75-B0DD-0C6163D6C4B6}"/>
    <cellStyle name="Normal 3 10 2 3" xfId="14161" xr:uid="{C5F852FB-F806-44B7-AFC6-9255E6044AD4}"/>
    <cellStyle name="Normal 3 10 2 3 2" xfId="32088" xr:uid="{865BD483-F19C-4F42-8645-18BC2B2317BA}"/>
    <cellStyle name="Normal 3 10 2 3 3" xfId="44033" xr:uid="{E8041D76-7B00-4BFB-8A2A-E001CA16B312}"/>
    <cellStyle name="Normal 3 10 2 3 4" xfId="55998" xr:uid="{7B7B382A-EAA7-4D7D-96C7-32272D1F84C4}"/>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2 8" xfId="50015" xr:uid="{017D9AD1-739E-4DE9-88B2-610276E1E487}"/>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2 4" xfId="57524" xr:uid="{9F4B0359-0645-41C7-997D-A25DA4AE972E}"/>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3 7" xfId="51541" xr:uid="{1009F70B-A862-4A34-A348-CD5D29AE0714}"/>
    <cellStyle name="Normal 3 10 4" xfId="12717" xr:uid="{45AA4BF2-ACA2-49D0-9B14-23608C018459}"/>
    <cellStyle name="Normal 3 10 4 2" xfId="30644" xr:uid="{49C56AF2-FADA-45BB-A164-5A840B033198}"/>
    <cellStyle name="Normal 3 10 4 3" xfId="42589" xr:uid="{F59F7F68-EDA4-4AA3-BF4F-90E3EDC2901D}"/>
    <cellStyle name="Normal 3 10 4 4" xfId="54554" xr:uid="{70AA3AB5-7A1C-482C-ABC5-E7CCA3114CD0}"/>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0 9" xfId="48571" xr:uid="{C612225A-8C71-4539-8151-3E5278184BF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2 4" xfId="58246" xr:uid="{22E15270-137A-425A-A5C2-A7401A4C56F1}"/>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2 7" xfId="52263" xr:uid="{6DD827F3-586B-4590-A118-A3F3A3B34E00}"/>
    <cellStyle name="Normal 3 11 3" xfId="13439" xr:uid="{6888260A-8949-4335-A049-5F07E2D04D14}"/>
    <cellStyle name="Normal 3 11 3 2" xfId="31366" xr:uid="{F7816F4A-629F-4691-B8DC-308256674B27}"/>
    <cellStyle name="Normal 3 11 3 3" xfId="43311" xr:uid="{F84054E7-919A-4697-9531-7C02EC53F6E1}"/>
    <cellStyle name="Normal 3 11 3 4" xfId="55276" xr:uid="{8F5623C2-2B3F-4A07-AAEF-76EF7CF3FC30}"/>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1 8" xfId="49293" xr:uid="{66505927-900E-4C16-AA64-7AB5A578BB13}"/>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2 4" xfId="59690" xr:uid="{DEF63D07-2953-40D5-AF80-2F2B0D6F91BB}"/>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2 7" xfId="53707" xr:uid="{F5DA8BEE-542F-4E41-981D-7E55B4679E83}"/>
    <cellStyle name="Normal 3 12 3" xfId="14883" xr:uid="{E2FBB6EA-6601-4290-A1CC-C1016F05E8EA}"/>
    <cellStyle name="Normal 3 12 3 2" xfId="32810" xr:uid="{43C634CA-C74A-468B-A514-E1E5548D1127}"/>
    <cellStyle name="Normal 3 12 3 3" xfId="44755" xr:uid="{E1257C84-F52C-4A4F-8146-D170F2060260}"/>
    <cellStyle name="Normal 3 12 3 4" xfId="56720" xr:uid="{FDFE17C3-AFDE-4748-8F11-B06956C29C3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2 8" xfId="50737" xr:uid="{DC1342BA-2F98-4E9A-8E89-DBDC19C1F7B9}"/>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2 4" xfId="59721" xr:uid="{0CE305EC-1F5D-4855-B20E-AA83C2F9F6CD}"/>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2 7" xfId="53738" xr:uid="{63AFDAFD-69C9-4B7B-8C77-D2BF244CAB69}"/>
    <cellStyle name="Normal 3 13 3" xfId="14914" xr:uid="{C44554CE-DE06-4051-80DF-DC126DE31118}"/>
    <cellStyle name="Normal 3 13 3 2" xfId="32841" xr:uid="{D68B69DE-DAEE-48BC-9805-3D61BE6DDFE2}"/>
    <cellStyle name="Normal 3 13 3 3" xfId="44786" xr:uid="{5147808B-76E1-4E30-8F5B-D44A43642A36}"/>
    <cellStyle name="Normal 3 13 3 4" xfId="56751" xr:uid="{E76E6D38-7EE5-4B40-B65D-A941AC0E92C1}"/>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3 8" xfId="50768" xr:uid="{2E2D46E8-14C8-47B7-8C21-0E5EE232AE9D}"/>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2 4" xfId="56803" xr:uid="{0B818790-949E-42A9-856E-BC2AB944C606}"/>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4 7" xfId="50820" xr:uid="{929F4A98-F521-4C4E-99DA-A41072E70A8F}"/>
    <cellStyle name="Normal 3 15" xfId="12004" xr:uid="{D6DCC2EB-83BD-48DE-A16E-535993A6DE41}"/>
    <cellStyle name="Normal 3 15 2" xfId="29931" xr:uid="{AC96035B-7CE7-4882-AC8F-3F270BDCD579}"/>
    <cellStyle name="Normal 3 15 3" xfId="41876" xr:uid="{9516CE7E-7722-4205-8721-18E445D0A780}"/>
    <cellStyle name="Normal 3 15 4" xfId="53841" xr:uid="{C9096642-CDD9-4FBD-9396-ECEA76A6AF33}"/>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2 4" xfId="58249" xr:uid="{F1ED899E-55FF-46BB-BC1A-FC94714F6278}"/>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2 7" xfId="52266" xr:uid="{FA712215-BA6C-46FA-9E9D-628E6EA104AB}"/>
    <cellStyle name="Normal 3 2 10 3" xfId="13442" xr:uid="{398AE52A-8AAF-43ED-9653-B76354AE6A1A}"/>
    <cellStyle name="Normal 3 2 10 3 2" xfId="31369" xr:uid="{3BC851C4-517C-40EF-A62C-4FF70B9CA1ED}"/>
    <cellStyle name="Normal 3 2 10 3 3" xfId="43314" xr:uid="{7C791972-D9DA-407E-AD7E-4C024CC3E16C}"/>
    <cellStyle name="Normal 3 2 10 3 4" xfId="55279" xr:uid="{ED0AE3BB-6AB2-4396-ACEA-BDBEBE7D6D5A}"/>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0 8" xfId="49296" xr:uid="{2CB44A4D-C1EF-469D-9E12-FC0CD45BC877}"/>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2 4" xfId="59693" xr:uid="{3A343259-24C5-4AFE-BCF8-BC9EB8221CB3}"/>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2 7" xfId="53710" xr:uid="{B8FC5886-4D58-419F-98C4-FDE017018040}"/>
    <cellStyle name="Normal 3 2 11 3" xfId="14886" xr:uid="{56B42528-98EE-4052-99E6-E0EA19B0D306}"/>
    <cellStyle name="Normal 3 2 11 3 2" xfId="32813" xr:uid="{8A8AFDD6-680D-4341-A947-1786422C4CC3}"/>
    <cellStyle name="Normal 3 2 11 3 3" xfId="44758" xr:uid="{73ED8B4B-8716-4F2E-B2D8-57AA7CE19E42}"/>
    <cellStyle name="Normal 3 2 11 3 4" xfId="56723" xr:uid="{E99BE14B-6BA4-4786-BCBC-177205862145}"/>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1 8" xfId="50740" xr:uid="{3A7AAC03-DFA7-45AD-AE5D-BB9D957D56EA}"/>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2 4" xfId="59724" xr:uid="{1097C198-12EB-4E48-B446-69D3197CBC70}"/>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2 7" xfId="53741" xr:uid="{93D06B19-379A-4D4D-A3BE-62AC088AD647}"/>
    <cellStyle name="Normal 3 2 12 3" xfId="14917" xr:uid="{B038D701-C9AC-4B09-854D-84E8507B76BE}"/>
    <cellStyle name="Normal 3 2 12 3 2" xfId="32844" xr:uid="{F6CBEDE4-A7BA-49C4-AA64-9942F833D7B9}"/>
    <cellStyle name="Normal 3 2 12 3 3" xfId="44789" xr:uid="{E1F6E53C-D8FF-474A-935F-56A47460EDF4}"/>
    <cellStyle name="Normal 3 2 12 3 4" xfId="56754" xr:uid="{5AB86831-FFAE-49F4-83C0-87321C27D9BB}"/>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2 8" xfId="50771" xr:uid="{2B87EC8E-4E02-48AD-9B8B-3607EF4A0AD5}"/>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2 4" xfId="56802" xr:uid="{2A92C090-8655-49C2-8399-301B4779033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3 7" xfId="50819" xr:uid="{D2C0F1B1-C8BD-4FA5-800D-2EEF5F7410C6}"/>
    <cellStyle name="Normal 3 2 14" xfId="12018" xr:uid="{20E74F87-9022-401F-ACEA-417371F2514A}"/>
    <cellStyle name="Normal 3 2 14 2" xfId="29945" xr:uid="{33783A31-4FC3-4BD0-97A6-516933CEADF1}"/>
    <cellStyle name="Normal 3 2 14 3" xfId="41890" xr:uid="{9EE879F1-58F2-4513-ACC8-CCFC0985D30D}"/>
    <cellStyle name="Normal 3 2 14 4" xfId="53855" xr:uid="{6C90B660-702D-4A4F-B4AA-36A5E0A2C8F0}"/>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19" xfId="47870" xr:uid="{07A5CBA2-3856-4534-85C6-8371E4C6DEC1}"/>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0 4" xfId="53859" xr:uid="{0513DE06-54AF-48AC-960C-B69A968C89F3}"/>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15" xfId="47876" xr:uid="{509C5865-CCC2-4CFA-AC0C-948FE3B73265}"/>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13" xfId="47934" xr:uid="{8D84B22E-35C5-4FC7-808B-7403FBB4ED3A}"/>
    <cellStyle name="Normal 3 2 2 2 2" xfId="233" xr:uid="{00000000-0005-0000-0000-00002F000000}"/>
    <cellStyle name="Normal 3 2 2 2 2 10" xfId="36085" xr:uid="{1FAD6988-C39B-4EFA-8AEA-16016FAFB388}"/>
    <cellStyle name="Normal 3 2 2 2 2 11" xfId="48050" xr:uid="{7306DB5D-CE89-4C05-93D0-1241A4ADD68D}"/>
    <cellStyle name="Normal 3 2 2 2 2 2" xfId="581" xr:uid="{00000000-0005-0000-0000-00002F000000}"/>
    <cellStyle name="Normal 3 2 2 2 2 2 10" xfId="48398" xr:uid="{C7C9D45F-3CD4-4B59-992F-F8EFFA5C2005}"/>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2 4" xfId="59517" xr:uid="{4DFC34BE-14DB-4AFB-B956-58467B06F35F}"/>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2 7" xfId="53534" xr:uid="{EB28A7FD-EF4E-4D81-B531-3149D7FFCF5F}"/>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3 4" xfId="56547" xr:uid="{6F4A8DE0-F9C1-4467-9E75-7E297A746217}"/>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2 8" xfId="50564" xr:uid="{17D69F23-EE99-44CA-9A2D-A6D715F852A9}"/>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2 4" xfId="58073" xr:uid="{46511E7B-465D-4FEB-A3E5-371CFE348936}"/>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3 7" xfId="52090" xr:uid="{47B33E7B-67AA-4117-ADBD-F41E3345E1B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4 4" xfId="55103" xr:uid="{C59D52CA-ABB2-4551-BCD9-0E77AB813B81}"/>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2 9" xfId="49120" xr:uid="{4AFDC4D0-773F-45E7-87D6-360BA964FF20}"/>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2 4" xfId="58795" xr:uid="{7AC78B67-D879-4C36-86B7-072323CE41D2}"/>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2 7" xfId="52812" xr:uid="{572531ED-8868-47F1-8B2D-D342F5244EC3}"/>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3 4" xfId="55825" xr:uid="{967FA30E-7566-407E-8B2A-53982E4B5080}"/>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3 8" xfId="49842" xr:uid="{B7A44372-DCED-497B-8B59-5F5CA2AB682F}"/>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2 4" xfId="57351" xr:uid="{CCBEA409-D090-4E13-9225-238BAF729CA2}"/>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4 7" xfId="51368" xr:uid="{EF69F27B-0B82-46B7-BFAF-B61E7A0D572D}"/>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5 4" xfId="54381" xr:uid="{A4644481-6708-4023-89A6-B6FB36017088}"/>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2 4" xfId="59169" xr:uid="{554C5A83-73D5-4094-9F8D-5F4589AFB428}"/>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2 7" xfId="53186" xr:uid="{AA410A20-43C4-40D8-B6B7-AA66BF64661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3 4" xfId="56199" xr:uid="{EDF13FF4-78CB-427C-A435-749D57DA6972}"/>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2 8" xfId="50216" xr:uid="{EE811D53-41E4-490F-A5D7-0D95B93A8FF8}"/>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2 4" xfId="57725" xr:uid="{6327D194-4F4D-41EA-B4A0-E6413072A32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3 7" xfId="51742" xr:uid="{33A5676F-6DE2-4759-9D9B-E60916635A71}"/>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4 4" xfId="54755" xr:uid="{37015A5F-98FE-4AEB-8D18-88485893A8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3 9" xfId="48772" xr:uid="{A619FC90-D6FF-4F22-B240-1F16CBC274F0}"/>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2 4" xfId="58447" xr:uid="{679A4129-4A18-47E0-B375-FBFFC510990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2 7" xfId="52464" xr:uid="{31C9F067-ED68-4578-A49E-9AA4A5B22D9D}"/>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3 4" xfId="55477" xr:uid="{F01AFA6F-4B90-4E55-94E5-EC0966BB6B86}"/>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4 8" xfId="49494" xr:uid="{BEC9CE3B-00F7-4E59-8F22-C8BB04BA0571}"/>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2 4" xfId="57003" xr:uid="{34015503-58A8-4F9E-94C8-97AE5410F1C0}"/>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5 7" xfId="51020" xr:uid="{AE01DDE3-3D26-4448-8FB3-4E77F918675F}"/>
    <cellStyle name="Normal 3 2 2 2 2 6" xfId="12196" xr:uid="{3B88856E-8978-4A92-AB67-F09CD90A0363}"/>
    <cellStyle name="Normal 3 2 2 2 2 6 2" xfId="30123" xr:uid="{8FDCBDA3-90D3-4215-A140-E7A0AFF5EDF0}"/>
    <cellStyle name="Normal 3 2 2 2 2 6 3" xfId="42068" xr:uid="{1F4AFA61-32EA-49F2-AD13-5DF648A8CF08}"/>
    <cellStyle name="Normal 3 2 2 2 2 6 4" xfId="54033" xr:uid="{D09FF758-FEA9-4ABA-A61D-B5C960124C9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11" xfId="48166" xr:uid="{9D85C863-5B0D-4637-A067-C914016B2520}"/>
    <cellStyle name="Normal 3 2 2 2 3 2" xfId="697" xr:uid="{00000000-0005-0000-0000-00002F000000}"/>
    <cellStyle name="Normal 3 2 2 2 3 2 10" xfId="48514" xr:uid="{11E8B72E-5337-4409-A85C-CF17D509608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2 4" xfId="59633" xr:uid="{252543F7-4A2B-4ED6-93E5-BA8158A4AE8B}"/>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2 7" xfId="53650" xr:uid="{C20DD396-F974-4CA1-AE4F-661EA599BE8F}"/>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3 4" xfId="56663" xr:uid="{53FC846C-536F-475C-9F03-4887FAD7253C}"/>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2 8" xfId="50680" xr:uid="{687FC74F-E775-458C-8B8F-69CB1213B270}"/>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2 4" xfId="58189" xr:uid="{6483D203-60C1-477B-BE13-B7ED73FF3516}"/>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3 7" xfId="52206" xr:uid="{B9A6454E-7F9C-4C5C-8C88-7C846FB6ACCC}"/>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4 4" xfId="55219" xr:uid="{8D50ECCE-4434-4B11-A116-F9BB85204689}"/>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2 9" xfId="49236" xr:uid="{0F912607-B82F-479D-9DAA-DF9EE411329C}"/>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2 4" xfId="58911" xr:uid="{26D7EB5D-DDE8-410B-B603-A24F2F631BB9}"/>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2 7" xfId="52928" xr:uid="{1155A32D-C705-4A50-9CA6-BFDDE2937107}"/>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3 4" xfId="55941" xr:uid="{4133948C-9812-4807-819B-2BB17EE9D93B}"/>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3 8" xfId="49958" xr:uid="{AEF3241A-C48D-4B24-B8F8-A6ABEA8EAFA7}"/>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2 4" xfId="57467" xr:uid="{05AD353D-A43F-48B0-B2B7-2296D66A436F}"/>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4 7" xfId="51484" xr:uid="{C85C1FE9-EA83-4F79-B9CE-2712BEF26B16}"/>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5 4" xfId="54497" xr:uid="{2D6FF23A-FA5E-404D-896D-34EF2C1C0636}"/>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2 4" xfId="59285" xr:uid="{74591C2B-DFB7-4082-8AB1-648ED1AABF36}"/>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2 7" xfId="53302" xr:uid="{ADED2E20-6807-4405-974F-E7DD67946332}"/>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3 4" xfId="56315" xr:uid="{ACAE8ED9-005F-4D03-973D-E8377F1E8463}"/>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2 8" xfId="50332" xr:uid="{9AF1D6A5-BD35-419E-8CAE-84C21532C3D4}"/>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2 4" xfId="57841" xr:uid="{F3B749F4-F20A-4E69-8C11-69DEA72D248F}"/>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3 7" xfId="51858" xr:uid="{99AFE416-0247-4DD2-96B1-995671840A66}"/>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4 4" xfId="54871" xr:uid="{7BE4592A-DE33-4DAF-8259-D6838AD19785}"/>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3 9" xfId="48888" xr:uid="{1BA6FCE9-D9B3-47B1-B99E-077C7FCF7238}"/>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2 4" xfId="58563" xr:uid="{7653B6CC-0193-46A9-BA84-FD490BBCABD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2 7" xfId="52580" xr:uid="{8C7E7464-6569-441D-B393-E5F27F1F2942}"/>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3 4" xfId="55593" xr:uid="{C2CB6AF2-F42C-4E80-B7A0-912EF55E3F5A}"/>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4 8" xfId="49610" xr:uid="{8F1AC0D6-90B9-429A-8E45-8677B6ED149E}"/>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2 4" xfId="57119" xr:uid="{C2E1CBE9-AA4A-4EE7-96D8-27EB19575463}"/>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5 7" xfId="51136" xr:uid="{31A8CCBF-AED8-4D56-824B-CF27667B2FF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6 4" xfId="54149" xr:uid="{A06D623E-FC5E-4D86-A39F-4A4673C58A02}"/>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10" xfId="48282" xr:uid="{E622DE39-C53B-42E6-B62A-7DB014263DCD}"/>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2 4" xfId="59401" xr:uid="{05A12ACA-9115-4867-81A3-DFCD99461D09}"/>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2 7" xfId="53418" xr:uid="{A1E598DA-E062-4478-9B78-B8A455B858D5}"/>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3 4" xfId="56431" xr:uid="{ACACE762-DA03-4498-B3A0-6D2FD1D145A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2 8" xfId="50448" xr:uid="{C9526F0A-E393-47CB-84CC-2A66042AE70B}"/>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2 4" xfId="57957" xr:uid="{6212A17B-6316-4BEF-9846-71066A3723A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3 7" xfId="51974" xr:uid="{5C16E7BB-EE22-4248-8E0F-B37F96B24B3A}"/>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4 4" xfId="54987" xr:uid="{1B25698F-A5D2-484E-BB97-A25A51E7313D}"/>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2 9" xfId="49004" xr:uid="{D2FA855C-ECDF-4E3B-8C94-10701B1B7A4A}"/>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2 4" xfId="58679" xr:uid="{FB2EDB02-18CA-42D7-8420-5563E09BE4B2}"/>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2 7" xfId="52696" xr:uid="{61A16E13-D778-4169-AAA1-F64FD07E3654}"/>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3 4" xfId="55709" xr:uid="{A056BC47-2859-4FCF-A422-B2954DD135A6}"/>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3 8" xfId="49726" xr:uid="{143CE93B-C0E6-4111-B931-B3C64CCEB633}"/>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2 4" xfId="57235" xr:uid="{1DDA515E-1F58-4E57-A07C-63CC91D32AD6}"/>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4 7" xfId="51252" xr:uid="{A19E64DF-AB0E-41F6-A405-AAECB9B94810}"/>
    <cellStyle name="Normal 3 2 2 2 4 5" xfId="12428" xr:uid="{A1A5661B-138E-48D5-B53D-E6D334F9CEA6}"/>
    <cellStyle name="Normal 3 2 2 2 4 5 2" xfId="30355" xr:uid="{285E038B-3B5A-4D0F-951F-C95AB7BF1C33}"/>
    <cellStyle name="Normal 3 2 2 2 4 5 3" xfId="42300" xr:uid="{D9A5AE1F-7580-4DF4-8934-A82157BD721F}"/>
    <cellStyle name="Normal 3 2 2 2 4 5 4" xfId="54265" xr:uid="{0EC4E8A1-9795-4C1B-8347-A3C778B7F145}"/>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2 4" xfId="59053" xr:uid="{A9FFA4E9-BEFC-4B96-8CC7-6FE93FF94060}"/>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2 7" xfId="53070" xr:uid="{75729513-B9DF-41CF-A209-1778D62D33CD}"/>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3 4" xfId="56083" xr:uid="{D3D19D1A-D74A-42D4-BDCE-7C2CC08E13B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2 8" xfId="50100" xr:uid="{6E2E7B88-7005-4DA1-84FE-B6D43613DA4C}"/>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2 4" xfId="57609" xr:uid="{4077503F-423C-4526-BAB5-58E9F1678885}"/>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3 7" xfId="51626" xr:uid="{EF6BD859-B818-4D5D-A842-7EED0000E69C}"/>
    <cellStyle name="Normal 3 2 2 2 5 4" xfId="12802" xr:uid="{F6D562F2-0EEA-4F75-A657-F48CC15312FA}"/>
    <cellStyle name="Normal 3 2 2 2 5 4 2" xfId="30729" xr:uid="{F23F3865-1053-494D-93D6-E07227CE1DD9}"/>
    <cellStyle name="Normal 3 2 2 2 5 4 3" xfId="42674" xr:uid="{B6736E3B-1BE5-4AFD-8EE0-8A26B77A2EDA}"/>
    <cellStyle name="Normal 3 2 2 2 5 4 4" xfId="54639" xr:uid="{22A673D6-CE6B-4BAA-8224-2C7012D02772}"/>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5 9" xfId="48656" xr:uid="{4F119BF2-A844-4EF0-953C-44AE1A9E438A}"/>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2 4" xfId="58331" xr:uid="{6195B4F8-0854-47FD-A098-5C5B7CDA3568}"/>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2 7" xfId="52348" xr:uid="{881FB23F-2CA5-4A3C-A6B4-D551257AEF2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3 4" xfId="55361" xr:uid="{0B6B969B-1613-4500-8342-0068EB9D2F30}"/>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6 8" xfId="49378" xr:uid="{EFDCEFBF-AA91-4686-91D9-2CD5326261DB}"/>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2 4" xfId="56887" xr:uid="{9FECA319-6795-4067-A158-4EC61F0606D5}"/>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7 7" xfId="50904" xr:uid="{FCB389EA-6C49-4151-A95B-97DB8E0B7451}"/>
    <cellStyle name="Normal 3 2 2 2 8" xfId="12080" xr:uid="{A5B21286-3265-4FC1-A88A-7C742D96DB7C}"/>
    <cellStyle name="Normal 3 2 2 2 8 2" xfId="30007" xr:uid="{51EC5239-D6BB-454B-8D9D-DCD512A48C25}"/>
    <cellStyle name="Normal 3 2 2 2 8 3" xfId="41952" xr:uid="{77F2BCAA-E955-4DFC-867A-06A003A6AC65}"/>
    <cellStyle name="Normal 3 2 2 2 8 4" xfId="53917" xr:uid="{B0A44CE8-BFDC-4798-8D05-72693E0601EC}"/>
    <cellStyle name="Normal 3 2 2 2 9" xfId="18039" xr:uid="{80ABC509-F20C-4B35-A1A8-74167D8F121F}"/>
    <cellStyle name="Normal 3 2 2 3" xfId="175" xr:uid="{00000000-0005-0000-0000-00002F000000}"/>
    <cellStyle name="Normal 3 2 2 3 10" xfId="36027" xr:uid="{AC118FC2-14B6-4CDE-A660-C378894CC45B}"/>
    <cellStyle name="Normal 3 2 2 3 11" xfId="47992" xr:uid="{9580D0C7-9FA1-4776-8399-E5A1E9231FF1}"/>
    <cellStyle name="Normal 3 2 2 3 2" xfId="523" xr:uid="{00000000-0005-0000-0000-00002F000000}"/>
    <cellStyle name="Normal 3 2 2 3 2 10" xfId="48340" xr:uid="{A8A66F4F-CA22-439C-A583-8121B45FEAF1}"/>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2 4" xfId="59459" xr:uid="{57F1DA0F-C264-4FA1-B944-24E67A70C5B6}"/>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2 7" xfId="53476" xr:uid="{D569CEF3-96D1-4C62-92E0-B8D5EA61EB22}"/>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3 4" xfId="56489" xr:uid="{1F43C226-94FE-4663-83F8-ED76EE368EF6}"/>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2 8" xfId="50506" xr:uid="{29A30C74-97C7-4711-B5DD-96F1B9216DAA}"/>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2 4" xfId="58015" xr:uid="{0C1FB098-08A6-478F-A9FA-1B3F6DFCB752}"/>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3 7" xfId="52032" xr:uid="{CF95C0BF-FE96-4E4D-BFF9-59EAC012BA1D}"/>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4 4" xfId="55045" xr:uid="{775EB647-7A0F-4791-83CF-3B16EFDA895F}"/>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2 9" xfId="49062" xr:uid="{D7E2CC89-4723-468E-AE8C-6C5E6EEE8A2F}"/>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2 4" xfId="58737" xr:uid="{1150FC2F-1FEA-4201-AC20-54729C58F1A3}"/>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2 7" xfId="52754" xr:uid="{A38CFC1A-5BB9-4B68-8078-489CA92F76F2}"/>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3 4" xfId="55767" xr:uid="{85661F6A-780E-4F45-A0E7-04D145EC0F96}"/>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3 8" xfId="49784" xr:uid="{4FE219BF-21D0-4812-BB39-F0176F6C4A7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2 4" xfId="57293" xr:uid="{BCFB8196-9368-4A68-8802-0C70779604B2}"/>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4 7" xfId="51310" xr:uid="{D9836B58-4F82-4853-92D7-9E5DE6608BA9}"/>
    <cellStyle name="Normal 3 2 2 3 2 5" xfId="12486" xr:uid="{15096289-E305-421A-8A14-E574DD99B8AA}"/>
    <cellStyle name="Normal 3 2 2 3 2 5 2" xfId="30413" xr:uid="{6FEE946B-A158-4803-BC7B-3DACA0ADDBC6}"/>
    <cellStyle name="Normal 3 2 2 3 2 5 3" xfId="42358" xr:uid="{751D20E7-8859-4B5F-BF95-1DB754CE6EC2}"/>
    <cellStyle name="Normal 3 2 2 3 2 5 4" xfId="54323" xr:uid="{9237A895-078C-4A06-B7FD-6569493977BD}"/>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2 4" xfId="59111" xr:uid="{4884026B-84D3-42C8-BFFA-4FC003BB5C58}"/>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2 7" xfId="53128" xr:uid="{2F4ACFE5-6229-48D8-98C3-8B7C0F15FBCC}"/>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3 4" xfId="56141" xr:uid="{2F5C6510-D9AD-4D7F-A6F1-E1E8D3AA8C5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2 8" xfId="50158" xr:uid="{8AA8991C-FFBD-4BB5-86F7-E2829A1834F0}"/>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2 4" xfId="57667" xr:uid="{DC7E054C-1C03-495A-9C01-A39BF3D1F128}"/>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3 7" xfId="51684" xr:uid="{C31C5BAD-A054-46C7-9BD4-923AF7411EBF}"/>
    <cellStyle name="Normal 3 2 2 3 3 4" xfId="12860" xr:uid="{D9CAE700-CD89-4460-9071-FE114823DA94}"/>
    <cellStyle name="Normal 3 2 2 3 3 4 2" xfId="30787" xr:uid="{5EBE1BBD-1862-448F-8AF5-82C5CDD1D51D}"/>
    <cellStyle name="Normal 3 2 2 3 3 4 3" xfId="42732" xr:uid="{68DAFC3F-0461-40A7-8607-67F8B1EE64BB}"/>
    <cellStyle name="Normal 3 2 2 3 3 4 4" xfId="54697" xr:uid="{3B3AB54E-01DC-4BF1-B2BB-921625E17719}"/>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3 9" xfId="48714" xr:uid="{492101B4-1F6A-4434-BB39-DC7FEDFBE20A}"/>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2 4" xfId="58389" xr:uid="{E4C2ADBC-BEA1-4055-8E84-8D9BE5921413}"/>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2 7" xfId="52406" xr:uid="{D653A471-3485-4076-A4BE-8A2F6F894A86}"/>
    <cellStyle name="Normal 3 2 2 3 4 3" xfId="13582" xr:uid="{FE4AE746-1C1C-4DB6-AF64-5CA98DC83E5D}"/>
    <cellStyle name="Normal 3 2 2 3 4 3 2" xfId="31509" xr:uid="{BB18FAF9-2D2F-4346-9EE2-6150885B5690}"/>
    <cellStyle name="Normal 3 2 2 3 4 3 3" xfId="43454" xr:uid="{3EA85467-C1F4-48EF-9638-C76840F7CF05}"/>
    <cellStyle name="Normal 3 2 2 3 4 3 4" xfId="55419" xr:uid="{80670B7B-D9A2-458D-9483-8D067EEC743C}"/>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4 8" xfId="49436" xr:uid="{E20FBFF6-09B6-4622-AD01-9CAB62E58D2E}"/>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2 4" xfId="56945" xr:uid="{781CEBBF-5619-4F69-8042-0208CEF34887}"/>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5 7" xfId="50962" xr:uid="{5D78035A-8686-4895-BD02-AC3B5B1C2077}"/>
    <cellStyle name="Normal 3 2 2 3 6" xfId="12138" xr:uid="{A58F5629-35C4-467B-BF00-618B30CAE385}"/>
    <cellStyle name="Normal 3 2 2 3 6 2" xfId="30065" xr:uid="{2169F992-EF6E-48F7-81E7-CBDB5B68E298}"/>
    <cellStyle name="Normal 3 2 2 3 6 3" xfId="42010" xr:uid="{39718963-1A3C-47B7-B89F-EB25C7527E18}"/>
    <cellStyle name="Normal 3 2 2 3 6 4" xfId="53975" xr:uid="{8C0ACC6D-A0CC-4957-9AB8-BBA359CBF7BD}"/>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11" xfId="48108" xr:uid="{85D99C11-9360-439A-9F32-3E275B20DC23}"/>
    <cellStyle name="Normal 3 2 2 4 2" xfId="639" xr:uid="{00000000-0005-0000-0000-00002F000000}"/>
    <cellStyle name="Normal 3 2 2 4 2 10" xfId="48456" xr:uid="{50F2509B-6A64-4599-898C-A4772ACD6F05}"/>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2 4" xfId="59575" xr:uid="{601B2BB4-58AA-46CA-B373-8315EE6AB17C}"/>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2 7" xfId="53592" xr:uid="{0BC2A767-D15F-45C5-98E1-C1218A125491}"/>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3 4" xfId="56605" xr:uid="{410B71B5-0B4D-4086-9A3E-42F91A0A1429}"/>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2 8" xfId="50622" xr:uid="{3529E4A9-5324-4BD5-9830-980CAEA55D27}"/>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2 4" xfId="58131" xr:uid="{D8FE32E4-C8E5-4FD4-B6C5-B5A628E46A64}"/>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3 7" xfId="52148" xr:uid="{AB241312-C130-41E0-875C-610746927427}"/>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4 4" xfId="55161" xr:uid="{D5858472-B45D-4B9A-8420-9AB96609A46C}"/>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2 9" xfId="49178" xr:uid="{07E6EC01-866A-4C20-BD70-5032BDB9AE6D}"/>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2 4" xfId="58853" xr:uid="{5F4684F9-2BF6-4F41-861B-6D9D9C3AFC3E}"/>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2 7" xfId="52870" xr:uid="{9F76B545-BEF3-4201-A34D-721380B533F0}"/>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3 4" xfId="55883" xr:uid="{18A312E0-E156-4BAA-83D4-0184F2A81755}"/>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3 8" xfId="49900" xr:uid="{637FEA5B-D2B8-4196-8946-B1C5EFBA5441}"/>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2 4" xfId="57409" xr:uid="{5E89FBB2-663E-4A50-A7BE-DC6253AC7E46}"/>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4 7" xfId="51426" xr:uid="{970B212D-3129-4B12-8FA3-61B5E03C9758}"/>
    <cellStyle name="Normal 3 2 2 4 2 5" xfId="12602" xr:uid="{0D513226-9232-4745-AE22-D7C67AE2E11E}"/>
    <cellStyle name="Normal 3 2 2 4 2 5 2" xfId="30529" xr:uid="{15A108D7-AF64-405B-9A48-AF2B344D8D78}"/>
    <cellStyle name="Normal 3 2 2 4 2 5 3" xfId="42474" xr:uid="{9F96A318-DAF3-4E7D-B3DD-F472579BAFCF}"/>
    <cellStyle name="Normal 3 2 2 4 2 5 4" xfId="54439" xr:uid="{75E26465-8AC4-47F8-8CA8-ED66CCFBD1FA}"/>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2 4" xfId="59227" xr:uid="{A2D53ADB-B9D4-4CFB-8289-7B35923F6D10}"/>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2 7" xfId="53244" xr:uid="{B7F7A5E0-4253-4984-8C04-37B63ED7298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3 4" xfId="56257" xr:uid="{8B3D38CA-C397-494B-8492-264F17FDF50D}"/>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2 8" xfId="50274" xr:uid="{A50D3791-C8A4-4857-970B-AA7FCBBE23AF}"/>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2 4" xfId="57783" xr:uid="{88D75C7F-8FDD-458A-BB93-EE0A991A9AA9}"/>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3 7" xfId="51800" xr:uid="{CB8C08DC-6DC8-4AF2-AABD-4BBB1246C08A}"/>
    <cellStyle name="Normal 3 2 2 4 3 4" xfId="12976" xr:uid="{F618D31F-B920-41FE-90B9-845205C0F453}"/>
    <cellStyle name="Normal 3 2 2 4 3 4 2" xfId="30903" xr:uid="{8EA95508-519E-48C3-A064-838713B6AEF6}"/>
    <cellStyle name="Normal 3 2 2 4 3 4 3" xfId="42848" xr:uid="{9D333108-21F9-425F-820A-EBED205D8459}"/>
    <cellStyle name="Normal 3 2 2 4 3 4 4" xfId="54813" xr:uid="{42E4D4A5-1748-421E-AACC-129DE7B3CD1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3 9" xfId="48830" xr:uid="{A6F2783C-5B23-4961-A8B3-41414A232B9D}"/>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2 4" xfId="58505" xr:uid="{8B9AE289-CCB9-4BFB-B87E-15C374B835F5}"/>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2 7" xfId="52522" xr:uid="{D4129E3B-A544-4632-A848-88FB26399B7C}"/>
    <cellStyle name="Normal 3 2 2 4 4 3" xfId="13698" xr:uid="{2CCD6653-39C5-47A8-A189-7C70DD185EB0}"/>
    <cellStyle name="Normal 3 2 2 4 4 3 2" xfId="31625" xr:uid="{594ED786-8D7D-4FB5-83C9-902005D340C8}"/>
    <cellStyle name="Normal 3 2 2 4 4 3 3" xfId="43570" xr:uid="{AA96D1B0-3EF5-4D34-AD13-01C6D3BA9313}"/>
    <cellStyle name="Normal 3 2 2 4 4 3 4" xfId="55535" xr:uid="{7E23F7F0-DD9A-4682-8E21-80AACC9EF4E1}"/>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4 8" xfId="49552" xr:uid="{E5DF12DB-26E1-46AE-86D7-AF041BDBBFB3}"/>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2 4" xfId="57061" xr:uid="{2368F616-4C88-429D-B14F-78B06FCDC246}"/>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5 7" xfId="51078" xr:uid="{DD784061-0760-487D-BC27-4ACDD745B824}"/>
    <cellStyle name="Normal 3 2 2 4 6" xfId="12254" xr:uid="{FA41511D-7656-483B-9CBC-3C2440019D5A}"/>
    <cellStyle name="Normal 3 2 2 4 6 2" xfId="30181" xr:uid="{72CB1704-7960-401D-BBAB-4D1AAFF713AD}"/>
    <cellStyle name="Normal 3 2 2 4 6 3" xfId="42126" xr:uid="{67E2494E-241B-41E5-91CD-A4B93EB32F8E}"/>
    <cellStyle name="Normal 3 2 2 4 6 4" xfId="54091" xr:uid="{36729CA4-07E1-42A3-8101-196378234228}"/>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10" xfId="48224" xr:uid="{0865F0C8-2FB6-46ED-9E66-E763F3BA549F}"/>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2 4" xfId="59343" xr:uid="{653F6D25-407C-4883-93E2-831691BA969B}"/>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2 7" xfId="53360" xr:uid="{384611D2-51A0-44D2-AA8A-D4CD4B83C712}"/>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3 4" xfId="56373" xr:uid="{3CF85C80-334C-4873-882E-78FFD750CB1E}"/>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2 8" xfId="50390" xr:uid="{198E9355-1045-4609-BB32-824061593808}"/>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2 4" xfId="57899" xr:uid="{E21DB8EF-C80F-46B7-A944-214463C1990C}"/>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3 7" xfId="51916" xr:uid="{C4D73080-C944-43F7-96D7-6543191C08FA}"/>
    <cellStyle name="Normal 3 2 2 5 2 4" xfId="13092" xr:uid="{71555870-8B57-4CED-A7F8-55E064F71714}"/>
    <cellStyle name="Normal 3 2 2 5 2 4 2" xfId="31019" xr:uid="{9629A46A-C288-4945-9F95-A89D23EE064B}"/>
    <cellStyle name="Normal 3 2 2 5 2 4 3" xfId="42964" xr:uid="{B253369F-A6A0-413D-B480-9CD2A1606E6B}"/>
    <cellStyle name="Normal 3 2 2 5 2 4 4" xfId="54929" xr:uid="{274B12AA-E993-41FE-9B34-645177C551D0}"/>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2 9" xfId="48946" xr:uid="{4DD76823-3D48-4A8E-8600-7944BBDF30D9}"/>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2 4" xfId="58621" xr:uid="{98CE34F8-561F-4D52-900B-FD1E215E94D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2 7" xfId="52638" xr:uid="{8C8C9ACB-14AA-41AF-B752-76F93CA0E286}"/>
    <cellStyle name="Normal 3 2 2 5 3 3" xfId="13814" xr:uid="{346633A9-1D78-4AD1-9F99-93B5E658E97F}"/>
    <cellStyle name="Normal 3 2 2 5 3 3 2" xfId="31741" xr:uid="{42356125-5AEB-42CC-B5F9-9737656ADBD4}"/>
    <cellStyle name="Normal 3 2 2 5 3 3 3" xfId="43686" xr:uid="{ABC83EDD-613C-498C-98C2-C6A780640A58}"/>
    <cellStyle name="Normal 3 2 2 5 3 3 4" xfId="55651" xr:uid="{88CFBE1E-0503-44F2-9499-8A0DA9FBC28F}"/>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3 8" xfId="49668" xr:uid="{F79B0CAA-6812-4E93-A283-8987F02DA43E}"/>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2 4" xfId="57177" xr:uid="{AC746372-6A92-498C-A1D5-2CF8224A75CD}"/>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4 7" xfId="51194" xr:uid="{2CDE6AB1-53CE-44B7-B9A1-127E565BD7F9}"/>
    <cellStyle name="Normal 3 2 2 5 5" xfId="12370" xr:uid="{058226D0-06EA-4AB9-B61A-C0C3FF0A53B5}"/>
    <cellStyle name="Normal 3 2 2 5 5 2" xfId="30297" xr:uid="{4F544E0D-560D-4745-A777-58123AF93BC8}"/>
    <cellStyle name="Normal 3 2 2 5 5 3" xfId="42242" xr:uid="{C8A6BA23-8019-4EAB-AC66-9351B24B0448}"/>
    <cellStyle name="Normal 3 2 2 5 5 4" xfId="54207" xr:uid="{12BD8516-6276-4ABE-A2C2-AFBEC65E4F3E}"/>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2 4" xfId="58995" xr:uid="{B7751A18-3866-4FFE-BA2E-309502B46FFB}"/>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2 7" xfId="53012" xr:uid="{00FB8810-35C4-48C3-A44A-C7DC94498E37}"/>
    <cellStyle name="Normal 3 2 2 6 2 3" xfId="14188" xr:uid="{D5ACBC48-60AB-461A-8A9C-A6F0B8D85429}"/>
    <cellStyle name="Normal 3 2 2 6 2 3 2" xfId="32115" xr:uid="{E6BE0311-92CA-4CCC-8FA8-B985D89DCEED}"/>
    <cellStyle name="Normal 3 2 2 6 2 3 3" xfId="44060" xr:uid="{8F71FF47-3DF7-4FD6-BF1B-3DEA9F47709B}"/>
    <cellStyle name="Normal 3 2 2 6 2 3 4" xfId="56025" xr:uid="{B694BD48-6D09-4895-88C6-472700DD1DA8}"/>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2 8" xfId="50042" xr:uid="{D8BC73C1-F4FA-4BEA-9431-5AA9C77854D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2 4" xfId="57551" xr:uid="{B376449C-A3FF-4346-9F70-F7D57E119B39}"/>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3 7" xfId="51568" xr:uid="{9AB3017A-08AA-4BD2-A5D8-743F56A497CB}"/>
    <cellStyle name="Normal 3 2 2 6 4" xfId="12744" xr:uid="{EF6D7FBB-C916-4171-8541-0C45BED5E64D}"/>
    <cellStyle name="Normal 3 2 2 6 4 2" xfId="30671" xr:uid="{8B6591AC-502B-427B-820E-6B6F0B28472E}"/>
    <cellStyle name="Normal 3 2 2 6 4 3" xfId="42616" xr:uid="{2646CFF1-7955-410B-B002-43399F252391}"/>
    <cellStyle name="Normal 3 2 2 6 4 4" xfId="54581" xr:uid="{8AE88D39-D0BB-45AE-BEC2-0EFA635F9607}"/>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6 9" xfId="48598" xr:uid="{DB69D379-C2DD-494B-91D8-A5C70A125EFA}"/>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2 4" xfId="58273" xr:uid="{E3BB4128-0723-4C44-8F6F-F92BCA1626D3}"/>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2 7" xfId="52290" xr:uid="{B35509F7-DA24-4973-9666-79A3CB61DFC4}"/>
    <cellStyle name="Normal 3 2 2 7 3" xfId="13466" xr:uid="{057227F9-5FE7-4916-9AC7-5AF90D174EF3}"/>
    <cellStyle name="Normal 3 2 2 7 3 2" xfId="31393" xr:uid="{ED3CAF92-C5E4-4EF9-8687-045E2C253022}"/>
    <cellStyle name="Normal 3 2 2 7 3 3" xfId="43338" xr:uid="{F8A57179-7448-4371-A100-0DCF607DC7F5}"/>
    <cellStyle name="Normal 3 2 2 7 3 4" xfId="55303" xr:uid="{42CA0755-8A70-4EE6-B016-49419BB27FC3}"/>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7 8" xfId="49320" xr:uid="{6DCBE338-9918-4092-8C64-8B80DF21EB92}"/>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2 4" xfId="59717" xr:uid="{F12BD6D6-0E22-49D5-AD39-B0840F1BD623}"/>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2 7" xfId="53734" xr:uid="{FE6CBC2F-6AA2-4E2B-8915-56ACC1C788F3}"/>
    <cellStyle name="Normal 3 2 2 8 3" xfId="14910" xr:uid="{E7739A91-5545-48E6-8840-234BE093F036}"/>
    <cellStyle name="Normal 3 2 2 8 3 2" xfId="32837" xr:uid="{C754CE9C-3B5E-4788-B5B6-0122F3853999}"/>
    <cellStyle name="Normal 3 2 2 8 3 3" xfId="44782" xr:uid="{1A28328A-CE61-44D1-88E3-4F2B046816C7}"/>
    <cellStyle name="Normal 3 2 2 8 3 4" xfId="56747" xr:uid="{08362F7C-B9A0-4972-985F-DE792154A002}"/>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8 8" xfId="50764" xr:uid="{80E0876F-FBC5-4F8D-8095-52EDEAB7CC0D}"/>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2 4" xfId="56829" xr:uid="{FA145477-F29D-48F6-88C5-0749CF729E5D}"/>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2 9 7" xfId="50846" xr:uid="{C87F7441-081E-4E90-BFFB-C0A458387462}"/>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14" xfId="47904" xr:uid="{A7617D50-35F3-4D20-8AFC-F4E0B40C2FD5}"/>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13" xfId="47962" xr:uid="{9A64DA6F-139C-4DA7-A193-AD53A63E3D69}"/>
    <cellStyle name="Normal 3 2 3 2 2" xfId="261" xr:uid="{00000000-0005-0000-0000-000008000000}"/>
    <cellStyle name="Normal 3 2 3 2 2 10" xfId="36113" xr:uid="{BBD0B281-112A-4517-96D0-43614606C9A5}"/>
    <cellStyle name="Normal 3 2 3 2 2 11" xfId="48078" xr:uid="{2408CB3D-9257-4C5D-A7C0-9F439B4312C2}"/>
    <cellStyle name="Normal 3 2 3 2 2 2" xfId="609" xr:uid="{00000000-0005-0000-0000-000008000000}"/>
    <cellStyle name="Normal 3 2 3 2 2 2 10" xfId="48426" xr:uid="{B4316D51-E520-4C16-BB6D-D4CCD12195A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2 4" xfId="59545" xr:uid="{A3267970-2FC6-4E02-9CF3-8EA007A7FF51}"/>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2 7" xfId="53562" xr:uid="{B97DB5F4-6E91-49BB-8D0C-73F7524997B0}"/>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3 4" xfId="56575" xr:uid="{5527C3C6-5B2C-459C-A213-9B6ED5109B2D}"/>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2 8" xfId="50592" xr:uid="{5A786FAA-0F6B-4AA5-B123-749F72CF9181}"/>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2 4" xfId="58101" xr:uid="{0CB731D5-9926-4850-8DA7-F50E5EAF8EDD}"/>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3 7" xfId="52118" xr:uid="{CA90B60D-2518-4C12-BDDE-92D937921150}"/>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4 4" xfId="55131" xr:uid="{19B77717-B823-4218-8503-3A7AE8436D21}"/>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2 9" xfId="49148" xr:uid="{03D8E243-5BCF-4DE1-8387-A76EE58F3037}"/>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2 4" xfId="58823" xr:uid="{86F80142-C358-4DA4-AA6A-86E40092E6E8}"/>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2 7" xfId="52840" xr:uid="{0AD8D49A-CA67-4E20-8578-C62B011C5701}"/>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3 4" xfId="55853" xr:uid="{BFD9718E-CE0E-43EE-AE63-920592A06BA0}"/>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3 8" xfId="49870" xr:uid="{9CF55147-C017-4465-809C-384FB6CC3F99}"/>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2 4" xfId="57379" xr:uid="{023CADB1-6974-43C0-BB8C-DE178AADD2BF}"/>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4 7" xfId="51396" xr:uid="{E46E30FE-5265-43F8-B723-180A833458DB}"/>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5 4" xfId="54409" xr:uid="{47DEB3E3-2624-417C-98CD-0156A7E685CF}"/>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2 4" xfId="59197" xr:uid="{694A99BD-8161-4C78-9A3A-23F67BCB4517}"/>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2 7" xfId="53214" xr:uid="{9A3BF15C-10DE-4EEB-80CE-841EE330DD60}"/>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3 4" xfId="56227" xr:uid="{5DF6B559-999E-4AED-8456-5AC13E639334}"/>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2 8" xfId="50244" xr:uid="{1610ED11-0A93-45C1-B2BF-3261A44A8BF8}"/>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2 4" xfId="57753" xr:uid="{4D4DB8FD-333C-4C90-90AB-13B53850E524}"/>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3 7" xfId="51770" xr:uid="{DC4AF2DA-3986-4BF7-A6C0-419E36F93FA3}"/>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4 4" xfId="54783" xr:uid="{43BFA2B6-A1AD-4054-A28B-7372B898EC7E}"/>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3 9" xfId="48800" xr:uid="{A43D170A-6F3D-4FF3-94F0-39AB992D4884}"/>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2 4" xfId="58475" xr:uid="{E4E63802-FB79-46EE-BEB5-F3E26FC9A272}"/>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2 7" xfId="52492" xr:uid="{39872110-BC27-4049-9FF0-F8CC752F780B}"/>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3 4" xfId="55505" xr:uid="{6F2F68AC-DA20-402F-A584-9E05BD6E7ECB}"/>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4 8" xfId="49522" xr:uid="{F1AE9BF9-DEF8-4276-A98A-C7BCC24B25DE}"/>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2 4" xfId="57031" xr:uid="{80629FF3-4C80-4602-ABB3-2FE8405AD89D}"/>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5 7" xfId="51048" xr:uid="{3E3398C5-540E-4028-899E-6DDEE11653A3}"/>
    <cellStyle name="Normal 3 2 3 2 2 6" xfId="12224" xr:uid="{0BBAEC27-89B0-49B9-8421-55AFF7EB5B48}"/>
    <cellStyle name="Normal 3 2 3 2 2 6 2" xfId="30151" xr:uid="{BA2B4E0E-8960-471C-B127-9F005ACB5007}"/>
    <cellStyle name="Normal 3 2 3 2 2 6 3" xfId="42096" xr:uid="{BC7A6E83-A4C1-4884-AB7A-7E86351474AB}"/>
    <cellStyle name="Normal 3 2 3 2 2 6 4" xfId="54061" xr:uid="{45D8C84F-E58B-4AE5-9B1F-55A8081C2F05}"/>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11" xfId="48194" xr:uid="{52D069B9-C6B6-4536-AF60-17D44E7F380F}"/>
    <cellStyle name="Normal 3 2 3 2 3 2" xfId="725" xr:uid="{00000000-0005-0000-0000-000008000000}"/>
    <cellStyle name="Normal 3 2 3 2 3 2 10" xfId="48542" xr:uid="{B69D22B3-9A40-4C2E-BE94-D07A27915838}"/>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2 4" xfId="59661" xr:uid="{A123D721-6354-4E55-BA4E-CE0867E7CBDB}"/>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2 7" xfId="53678" xr:uid="{2E069B41-A5CB-46AE-9E0D-21F8205721B9}"/>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3 4" xfId="56691" xr:uid="{C61D5E40-C147-4212-949B-8A56D16B9B1C}"/>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2 8" xfId="50708" xr:uid="{BBACED0C-E070-49F6-A750-6A1B908DE3BE}"/>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2 4" xfId="58217" xr:uid="{43AAAE6F-1D15-4FEE-AF4A-4E894FCEEF6F}"/>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3 7" xfId="52234" xr:uid="{E290B490-1D5D-4501-92DC-A8EB5E2244C5}"/>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4 4" xfId="55247" xr:uid="{B83696AF-2B66-4376-B683-C87E181116C9}"/>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2 9" xfId="49264" xr:uid="{6CB4F129-5F94-441E-90E8-283E3921841C}"/>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2 4" xfId="58939" xr:uid="{69EE8D09-84FF-41E8-8DF4-6E8668EB769D}"/>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2 7" xfId="52956" xr:uid="{5646F62A-92DE-4076-8F9F-025F73D721F2}"/>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3 4" xfId="55969" xr:uid="{D06BE11D-D7E7-4AB0-94EB-4218E518C10E}"/>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3 8" xfId="49986" xr:uid="{CC5F01FB-58A7-403B-A635-9A2E20982BF5}"/>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2 4" xfId="57495" xr:uid="{D336DF08-BA12-49D2-93E5-1E6785C7DC6F}"/>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4 7" xfId="51512" xr:uid="{6A573E3B-E9A1-42B6-A2DB-F55E2B6A692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5 4" xfId="54525" xr:uid="{AF39BBF3-2D4B-46A4-8163-F8E8806C8BD9}"/>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2 4" xfId="59313" xr:uid="{53FB5785-43BC-4249-A8E7-9557A787706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2 7" xfId="53330" xr:uid="{8972AC09-A605-4DF8-AF5E-03D216D830FD}"/>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3 4" xfId="56343" xr:uid="{B9BD49EC-E960-4F31-8788-016576463F2D}"/>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2 8" xfId="50360" xr:uid="{14B7AA9D-46B0-401D-A2AD-2A1553C29A36}"/>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2 4" xfId="57869" xr:uid="{D7D2FB3E-3E88-49BB-AD07-C277FAD8D5E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3 7" xfId="51886" xr:uid="{EB814B96-C030-4A5F-AB2D-99213DAB1F7C}"/>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4 4" xfId="54899" xr:uid="{979A9FA7-968D-4872-BCB5-75A6A831874F}"/>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3 9" xfId="48916" xr:uid="{F36A7C28-8406-4F75-9ACF-61B50C36F754}"/>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2 4" xfId="58591" xr:uid="{92B9F3B5-3CAE-46A1-A44D-6BE9D24141BC}"/>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2 7" xfId="52608" xr:uid="{4F731828-FA10-44F9-9255-A020C8A100E2}"/>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3 4" xfId="55621" xr:uid="{0D54F17C-C51A-470E-B7C5-7FB2027599E0}"/>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4 8" xfId="49638" xr:uid="{53BB0908-F416-4D57-9860-F5E705A3FE21}"/>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2 4" xfId="57147" xr:uid="{4A59DFAA-DD3A-4F5E-8878-DFB5A9BDA5E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5 7" xfId="51164" xr:uid="{D94FAFC9-91B0-4E71-8478-F19F1F9D133E}"/>
    <cellStyle name="Normal 3 2 3 2 3 6" xfId="12340" xr:uid="{94C4FF1D-151A-47D0-929D-7B57217D8FD7}"/>
    <cellStyle name="Normal 3 2 3 2 3 6 2" xfId="30267" xr:uid="{3746676C-6E64-4344-B49E-08DC7680FF36}"/>
    <cellStyle name="Normal 3 2 3 2 3 6 3" xfId="42212" xr:uid="{0D950D7C-5CF2-4CD2-B698-D780F7E3A2CE}"/>
    <cellStyle name="Normal 3 2 3 2 3 6 4" xfId="54177" xr:uid="{1E0094E7-FB34-4E90-9C23-4CB3D81DE6CA}"/>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10" xfId="48310" xr:uid="{BD9FA52E-69D5-4ABD-ACEA-674ABCEFE87F}"/>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2 4" xfId="59429" xr:uid="{3614AD7E-32C2-49B6-889C-3804C521F365}"/>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2 7" xfId="53446" xr:uid="{AE94A97C-78D6-49C5-9D61-D4090E9F2E0A}"/>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3 4" xfId="56459" xr:uid="{37DF0DA2-F420-461F-920D-FF2AF6315DE1}"/>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2 8" xfId="50476" xr:uid="{19589455-5B83-4E22-9CBF-2EA54C739ECE}"/>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2 4" xfId="57985" xr:uid="{199C7C7D-84B3-4995-B45E-DEF3A7D5ECE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3 7" xfId="52002" xr:uid="{16AD3CD1-DC8B-4B30-8A59-98668352088D}"/>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4 4" xfId="55015" xr:uid="{8391EB35-A901-49C0-BDC7-1A8E32F4055E}"/>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2 9" xfId="49032" xr:uid="{DFA756E5-EAC9-444E-856C-43B1A3F66E05}"/>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2 4" xfId="58707" xr:uid="{2630B42D-F47B-4CEA-88AA-CF5D94B02698}"/>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2 7" xfId="52724" xr:uid="{5B081FE4-16CA-4500-920D-71C138E5058B}"/>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3 4" xfId="55737" xr:uid="{388BA1A5-2AA4-4C8A-9B5F-BA8C06306B0C}"/>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3 8" xfId="49754" xr:uid="{242DE6D9-6F7D-4D43-99F7-A5E819F2D23F}"/>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2 4" xfId="57263" xr:uid="{566E476F-E563-4A3F-9533-7CACA8D8150C}"/>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4 7" xfId="51280" xr:uid="{A93BAE7E-615B-417D-BEA7-7F9EA1F6ED3C}"/>
    <cellStyle name="Normal 3 2 3 2 4 5" xfId="12456" xr:uid="{57476AC7-6B9F-43B0-A471-3F31D9781FC7}"/>
    <cellStyle name="Normal 3 2 3 2 4 5 2" xfId="30383" xr:uid="{F68AD516-CA3E-4769-8B00-F67C650CFA02}"/>
    <cellStyle name="Normal 3 2 3 2 4 5 3" xfId="42328" xr:uid="{6559A0A0-9E17-4C65-983E-D54E409EB971}"/>
    <cellStyle name="Normal 3 2 3 2 4 5 4" xfId="54293" xr:uid="{3C816BFF-D506-4598-926A-84B49FCA6D03}"/>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2 4" xfId="59081" xr:uid="{5FD3C430-F954-4F64-9A66-5224BD66891E}"/>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2 7" xfId="53098" xr:uid="{162ED087-BD4B-4D77-A9F3-8E52011F704B}"/>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3 4" xfId="56111" xr:uid="{CC6A60DF-5E86-4187-BFFB-BA59F864FAB6}"/>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2 8" xfId="50128" xr:uid="{8EF6294D-61AC-49DF-A37B-F2533D3D406F}"/>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2 4" xfId="57637" xr:uid="{9CAEBE7C-A688-4B31-A605-18169E825818}"/>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3 7" xfId="51654" xr:uid="{F79A4ADA-BFD2-4CA0-838D-45B14F2C924C}"/>
    <cellStyle name="Normal 3 2 3 2 5 4" xfId="12830" xr:uid="{8AE20939-DFDD-489F-8A80-5B7DB5295EA2}"/>
    <cellStyle name="Normal 3 2 3 2 5 4 2" xfId="30757" xr:uid="{AAA2D19F-6EAD-4988-8526-1B21B8DF177D}"/>
    <cellStyle name="Normal 3 2 3 2 5 4 3" xfId="42702" xr:uid="{59175C38-3CB2-42E9-8584-D3A5DAD4EC3B}"/>
    <cellStyle name="Normal 3 2 3 2 5 4 4" xfId="54667" xr:uid="{CE2B9624-4712-489E-9E41-EF677DF60331}"/>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5 9" xfId="48684" xr:uid="{1C377E8C-1EA2-46A8-BB80-CCDEC1BBDE67}"/>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2 4" xfId="58359" xr:uid="{608649BB-D210-47B6-A952-88ED8AFA444E}"/>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2 7" xfId="52376" xr:uid="{809EAA8F-4750-4B59-801C-BF20470AE51E}"/>
    <cellStyle name="Normal 3 2 3 2 6 3" xfId="13552" xr:uid="{E1904A33-8E1C-44B9-830B-71F025572F3B}"/>
    <cellStyle name="Normal 3 2 3 2 6 3 2" xfId="31479" xr:uid="{D466140D-7A32-4F5E-BC3A-A8717BD7C067}"/>
    <cellStyle name="Normal 3 2 3 2 6 3 3" xfId="43424" xr:uid="{27C6E449-9BA7-44F8-81AE-EEE8C18C66CD}"/>
    <cellStyle name="Normal 3 2 3 2 6 3 4" xfId="55389" xr:uid="{104BE658-3CFC-4755-8646-72A064951E1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6 8" xfId="49406" xr:uid="{0DD46747-71A7-424C-A126-126C25CAC187}"/>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2 4" xfId="56915" xr:uid="{6BC70503-744B-4BA2-BC4E-7B5E41D5F7D8}"/>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7 7" xfId="50932" xr:uid="{6F07CFAB-0919-464B-B99F-0D7EAEAC5AAA}"/>
    <cellStyle name="Normal 3 2 3 2 8" xfId="12108" xr:uid="{8D087708-1B6A-4E1B-9EF3-83E13E6DDD2D}"/>
    <cellStyle name="Normal 3 2 3 2 8 2" xfId="30035" xr:uid="{D4D0B3D2-643A-4CB4-AB6B-520ADF7D3F75}"/>
    <cellStyle name="Normal 3 2 3 2 8 3" xfId="41980" xr:uid="{C9598447-C834-4F27-B54C-6788C87DFDB9}"/>
    <cellStyle name="Normal 3 2 3 2 8 4" xfId="53945" xr:uid="{63FF50E2-8557-496E-8BC7-647480D8CD21}"/>
    <cellStyle name="Normal 3 2 3 2 9" xfId="18067" xr:uid="{1D3861DF-FBC4-4C20-A4EB-478BBE9FF240}"/>
    <cellStyle name="Normal 3 2 3 3" xfId="203" xr:uid="{00000000-0005-0000-0000-000008000000}"/>
    <cellStyle name="Normal 3 2 3 3 10" xfId="36055" xr:uid="{A7685495-25C2-46A7-BAA1-5BBF01774D9E}"/>
    <cellStyle name="Normal 3 2 3 3 11" xfId="48020" xr:uid="{DE681527-DAF4-4045-AD8E-8E0CD5B4DDA7}"/>
    <cellStyle name="Normal 3 2 3 3 2" xfId="551" xr:uid="{00000000-0005-0000-0000-000008000000}"/>
    <cellStyle name="Normal 3 2 3 3 2 10" xfId="48368" xr:uid="{8C6D91E2-A4CF-4A4B-A02D-5AF4E5B25E36}"/>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2 4" xfId="59487" xr:uid="{FEB678E9-D14C-420B-B465-5B7DB12A0B52}"/>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2 7" xfId="53504" xr:uid="{8ACF4ED1-8802-40AC-9F65-DFDCCF943A8A}"/>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3 4" xfId="56517" xr:uid="{D7CCE819-0A1D-4B01-83D0-394310824C1F}"/>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2 8" xfId="50534" xr:uid="{CD25F0B9-C6C4-42DC-BF75-B35292BE3671}"/>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2 4" xfId="58043" xr:uid="{A8048142-B6CD-48FF-A02D-C23D45DA5DAC}"/>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3 7" xfId="52060" xr:uid="{5990C380-DD73-4D58-BBBC-7F8B723233B6}"/>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4 4" xfId="55073" xr:uid="{18E95B73-B3E6-4BA7-B5B8-A1DEDF729224}"/>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2 9" xfId="49090" xr:uid="{C20DA36D-2E3E-4AD0-ADD5-FCEB2F529C93}"/>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2 4" xfId="58765" xr:uid="{8C1EAF19-B104-45F0-943A-D875C5BBBD82}"/>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2 7" xfId="52782" xr:uid="{EA7F4C62-6302-416D-A371-D2B885101F9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3 4" xfId="55795" xr:uid="{6BD8019C-981C-47E4-A318-B1E63C80C992}"/>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3 8" xfId="49812" xr:uid="{4224FF34-B450-4F03-A7E2-FE431DBE6C19}"/>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2 4" xfId="57321" xr:uid="{CF6F9A18-BBC8-42E0-B7AC-596057A4055B}"/>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4 7" xfId="51338" xr:uid="{72FF030D-B9BA-4FC0-B4E9-FA4252F73D30}"/>
    <cellStyle name="Normal 3 2 3 3 2 5" xfId="12514" xr:uid="{122BFBEB-EDB9-4F55-BEED-3BE18F158795}"/>
    <cellStyle name="Normal 3 2 3 3 2 5 2" xfId="30441" xr:uid="{72FD4FF4-245B-402A-BA44-9D10F42F4AB6}"/>
    <cellStyle name="Normal 3 2 3 3 2 5 3" xfId="42386" xr:uid="{B70A6C8D-447C-4F6C-AF62-2D93FE77BE30}"/>
    <cellStyle name="Normal 3 2 3 3 2 5 4" xfId="54351" xr:uid="{8B20185F-F9FB-4542-8978-AAD632FFBC8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2 4" xfId="59139" xr:uid="{87E920EA-7E4B-4BFE-967A-EB4C5DEFBE45}"/>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2 7" xfId="53156" xr:uid="{4486E655-363A-41E2-B958-B8C45357D28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3 4" xfId="56169" xr:uid="{DDBD4B97-EBFD-4A29-B598-E733548D205B}"/>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2 8" xfId="50186" xr:uid="{69BF103E-FE6D-4F7D-B26E-1B2E73A5C593}"/>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2 4" xfId="57695" xr:uid="{4279D862-BB84-45BF-AC82-049380AA9184}"/>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3 7" xfId="51712" xr:uid="{7EA0C23E-9914-48A9-9BF5-6F7BAD526275}"/>
    <cellStyle name="Normal 3 2 3 3 3 4" xfId="12888" xr:uid="{C4A51925-1BDC-4753-92AE-E5665DDE7A7A}"/>
    <cellStyle name="Normal 3 2 3 3 3 4 2" xfId="30815" xr:uid="{4BDF1512-970F-4789-B713-D83F0277C951}"/>
    <cellStyle name="Normal 3 2 3 3 3 4 3" xfId="42760" xr:uid="{657A92C8-C4CB-4422-BBBE-261A276B6A33}"/>
    <cellStyle name="Normal 3 2 3 3 3 4 4" xfId="54725" xr:uid="{DBCABB24-7585-4BCE-B2A6-757709E9A7A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3 9" xfId="48742" xr:uid="{709D1069-15B3-443B-B272-CB6FF20CA3F9}"/>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2 4" xfId="58417" xr:uid="{35F35A07-7BA0-48A7-AD92-8264DB3540E9}"/>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2 7" xfId="52434" xr:uid="{3B81F609-89C1-4B94-9FA0-9ABEEF111E70}"/>
    <cellStyle name="Normal 3 2 3 3 4 3" xfId="13610" xr:uid="{1EF4A253-E2F9-4C8F-A693-D4A04D158B3D}"/>
    <cellStyle name="Normal 3 2 3 3 4 3 2" xfId="31537" xr:uid="{85C07672-89BB-4A4C-B307-08D9A392B5AE}"/>
    <cellStyle name="Normal 3 2 3 3 4 3 3" xfId="43482" xr:uid="{DA01A745-7693-4E91-AD0E-1921E8B8BCB3}"/>
    <cellStyle name="Normal 3 2 3 3 4 3 4" xfId="55447" xr:uid="{8D8E25CA-00BB-484D-9940-41303D6756AC}"/>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4 8" xfId="49464" xr:uid="{3491678D-B633-4F38-BC22-D3AB4DA27D2F}"/>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2 4" xfId="56973" xr:uid="{DE26B727-1247-4484-893E-1ADE8BE9E4B0}"/>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5 7" xfId="50990" xr:uid="{2BF3BE98-ED3D-48C7-97D8-6886B9A10AAC}"/>
    <cellStyle name="Normal 3 2 3 3 6" xfId="12166" xr:uid="{FB45DDBC-D9FF-4F52-8EC5-8A9C5FEB7BD5}"/>
    <cellStyle name="Normal 3 2 3 3 6 2" xfId="30093" xr:uid="{9C9F92FB-FE96-4D69-BFBB-C85F2C2749E5}"/>
    <cellStyle name="Normal 3 2 3 3 6 3" xfId="42038" xr:uid="{39B5E2C1-24FB-4485-9F08-A2C902264422}"/>
    <cellStyle name="Normal 3 2 3 3 6 4" xfId="54003" xr:uid="{D3C35DB6-35A4-425B-BB04-7AFFFA75C53F}"/>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11" xfId="48136" xr:uid="{5ECEEFF2-F6B5-4402-8523-3473F2EB11EC}"/>
    <cellStyle name="Normal 3 2 3 4 2" xfId="667" xr:uid="{00000000-0005-0000-0000-000008000000}"/>
    <cellStyle name="Normal 3 2 3 4 2 10" xfId="48484" xr:uid="{4A6B00A4-1ECA-4B79-A3BD-8B959A3BB74D}"/>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2 4" xfId="59603" xr:uid="{0B3D1D2F-EAE8-4D4E-9C48-0881C9E88C58}"/>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2 7" xfId="53620" xr:uid="{85A0219E-0E12-495F-B6F3-03D951124046}"/>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3 4" xfId="56633" xr:uid="{8D445B7A-15C5-4C35-AD7A-4795DACAAC49}"/>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2 8" xfId="50650" xr:uid="{F9FEA6F5-A668-46E5-ADE0-B214BE9B99C2}"/>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2 4" xfId="58159" xr:uid="{39B1DBA9-B8D0-4B0E-AE7D-10CBDF181405}"/>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3 7" xfId="52176" xr:uid="{D8841B65-F833-411F-9D16-0F8820CCA42E}"/>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4 4" xfId="55189" xr:uid="{B6728D82-52A9-4C0A-9F8E-4C750C093D39}"/>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2 9" xfId="49206" xr:uid="{A54FD79E-AC7E-4604-AB51-191FE7A4B727}"/>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2 4" xfId="58881" xr:uid="{11134BE6-AC72-4F6F-A20B-3D38772807B3}"/>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2 7" xfId="52898" xr:uid="{EA7B746C-14BA-42B9-B0AC-BAFE404BC026}"/>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3 4" xfId="55911" xr:uid="{D7F2259C-5C6C-4325-9CB2-D91FA2DA13D7}"/>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3 8" xfId="49928" xr:uid="{1EB3538D-D392-45E1-AB5B-2DE490607C8F}"/>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2 4" xfId="57437" xr:uid="{EC113F29-5C93-4354-9418-26AC34844542}"/>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4 7" xfId="51454" xr:uid="{DA508A1E-EC89-4DCA-A4EA-45B89C162111}"/>
    <cellStyle name="Normal 3 2 3 4 2 5" xfId="12630" xr:uid="{F63E9272-77F3-4F52-81B9-93159F11B3B3}"/>
    <cellStyle name="Normal 3 2 3 4 2 5 2" xfId="30557" xr:uid="{8758944F-3CDC-4458-8A06-D53A20512D46}"/>
    <cellStyle name="Normal 3 2 3 4 2 5 3" xfId="42502" xr:uid="{4B58F35F-A6D6-4B12-AA83-0B3722C6E671}"/>
    <cellStyle name="Normal 3 2 3 4 2 5 4" xfId="54467" xr:uid="{B5F85FBF-4282-4D48-8B64-3C71DBF6DA9E}"/>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2 4" xfId="59255" xr:uid="{302FB4D0-D33D-4C6C-BD36-23E0FFFE72C6}"/>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2 7" xfId="53272" xr:uid="{A9351388-0367-4B01-81DA-1BE2CF4C3BA9}"/>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3 4" xfId="56285" xr:uid="{3BF36188-9AF8-421D-9F62-26BB6AAAF919}"/>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2 8" xfId="50302" xr:uid="{F40F6EE2-0F4A-4F97-8BA6-CEFC763CF9B3}"/>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2 4" xfId="57811" xr:uid="{D6AC1FB0-1656-49BE-9A73-F961D68ED23D}"/>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3 7" xfId="51828" xr:uid="{2226334F-3F3B-4D30-A97B-ABC1CD44A7C6}"/>
    <cellStyle name="Normal 3 2 3 4 3 4" xfId="13004" xr:uid="{FAD8C17D-562A-41AE-995A-2EE4D04EDDEA}"/>
    <cellStyle name="Normal 3 2 3 4 3 4 2" xfId="30931" xr:uid="{9BD0B93D-0F26-4D92-AAB7-77156D6251EA}"/>
    <cellStyle name="Normal 3 2 3 4 3 4 3" xfId="42876" xr:uid="{02AC0ADC-72EA-4C2C-ABB6-02C089BB88E9}"/>
    <cellStyle name="Normal 3 2 3 4 3 4 4" xfId="54841" xr:uid="{22EA1C9C-30C8-4006-860C-5FF961A238B5}"/>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3 9" xfId="48858" xr:uid="{7C16BA27-8570-4644-B32A-BD4EFF42BC1B}"/>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2 4" xfId="58533" xr:uid="{29A12CD1-8BBB-4CD1-8DCE-E09634BD4F41}"/>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2 7" xfId="52550" xr:uid="{DA2437A9-B9DA-42B6-A080-47096970387E}"/>
    <cellStyle name="Normal 3 2 3 4 4 3" xfId="13726" xr:uid="{500A67AA-8D82-4CE8-8F55-202304F9BA5F}"/>
    <cellStyle name="Normal 3 2 3 4 4 3 2" xfId="31653" xr:uid="{667D8B01-9226-4265-BFB5-CA3AB942F741}"/>
    <cellStyle name="Normal 3 2 3 4 4 3 3" xfId="43598" xr:uid="{322B4EFE-6C2E-4ABF-9ECA-03FA3D443BFF}"/>
    <cellStyle name="Normal 3 2 3 4 4 3 4" xfId="55563" xr:uid="{52560094-4AA6-4346-9CEB-AFC927A0C47B}"/>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4 8" xfId="49580" xr:uid="{EA60EF75-B308-4772-A117-A1F6C0E95342}"/>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2 4" xfId="57089" xr:uid="{567AC694-D75B-4904-9081-D39931D1505F}"/>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5 7" xfId="51106" xr:uid="{FC8BCB32-447A-4D30-A747-62294B3C7A7A}"/>
    <cellStyle name="Normal 3 2 3 4 6" xfId="12282" xr:uid="{5D02E7C9-43EF-4626-9778-4612289E8546}"/>
    <cellStyle name="Normal 3 2 3 4 6 2" xfId="30209" xr:uid="{8E8B284D-5B5A-4675-A24D-912E98DC897E}"/>
    <cellStyle name="Normal 3 2 3 4 6 3" xfId="42154" xr:uid="{D673615E-C906-48A3-A915-4C7D0585471D}"/>
    <cellStyle name="Normal 3 2 3 4 6 4" xfId="54119" xr:uid="{CBBDFC62-BEF2-4C3F-886B-99FED686BB4C}"/>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10" xfId="48252" xr:uid="{D14DBFED-F49C-4714-A1DB-D8709E781B8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2 4" xfId="59371" xr:uid="{4A674429-438A-49C9-86E9-A7B96895ABE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2 7" xfId="53388" xr:uid="{8C23EC75-99DF-4E10-962E-77214F7C5004}"/>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3 4" xfId="56401" xr:uid="{593B9752-007D-4EB0-AAC2-0F9A5F18915E}"/>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2 8" xfId="50418" xr:uid="{021CB9C1-98D0-4B7F-9473-F7B7D3F6EA86}"/>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2 4" xfId="57927" xr:uid="{AC6710BC-52D3-4592-8432-DFEEB5712CB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3 7" xfId="51944" xr:uid="{D3F416B5-E5A9-4C75-8D8C-C961D4229754}"/>
    <cellStyle name="Normal 3 2 3 5 2 4" xfId="13120" xr:uid="{3CAC8C9E-7B38-4B55-B6CB-7DF5F7A1D6A9}"/>
    <cellStyle name="Normal 3 2 3 5 2 4 2" xfId="31047" xr:uid="{E491C9B3-881D-462E-BB92-42C4CE19CA77}"/>
    <cellStyle name="Normal 3 2 3 5 2 4 3" xfId="42992" xr:uid="{4F52198B-21C8-4390-81B1-EC842306650F}"/>
    <cellStyle name="Normal 3 2 3 5 2 4 4" xfId="54957" xr:uid="{41E94AE8-F35F-4A5E-A37A-36E3DCB7BD40}"/>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2 9" xfId="48974" xr:uid="{7CC9F4BE-8EF7-4605-AD3B-9345410A33CF}"/>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2 4" xfId="58649" xr:uid="{FDDC79FC-8387-40C5-A3EE-194146F1D2E6}"/>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2 7" xfId="52666" xr:uid="{1742662D-D7F1-4777-BAB6-2AE3F49EAD27}"/>
    <cellStyle name="Normal 3 2 3 5 3 3" xfId="13842" xr:uid="{816769FD-8E3E-4BBA-A1FB-168702EEF8ED}"/>
    <cellStyle name="Normal 3 2 3 5 3 3 2" xfId="31769" xr:uid="{FA837647-FFE3-479D-B202-1C3A04EA0535}"/>
    <cellStyle name="Normal 3 2 3 5 3 3 3" xfId="43714" xr:uid="{5DD56B19-D2AD-4A89-9083-1EAC789C8478}"/>
    <cellStyle name="Normal 3 2 3 5 3 3 4" xfId="55679" xr:uid="{AF4B897D-CC1B-4337-8368-2A1EAA358C54}"/>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3 8" xfId="49696" xr:uid="{DB9C1D3A-7D72-493F-8195-13109ADA2340}"/>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2 4" xfId="57205" xr:uid="{5B926D88-9D85-429E-B317-ECFA3ECBE9B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4 7" xfId="51222" xr:uid="{2DD8021A-A01E-4F26-B15D-1D3C6F31A185}"/>
    <cellStyle name="Normal 3 2 3 5 5" xfId="12398" xr:uid="{B1511F55-AAF3-4C82-9460-3424B3E1C2F5}"/>
    <cellStyle name="Normal 3 2 3 5 5 2" xfId="30325" xr:uid="{E0D6E7A2-BA31-461E-906A-EA6108B4B320}"/>
    <cellStyle name="Normal 3 2 3 5 5 3" xfId="42270" xr:uid="{0E2655BF-A916-47B4-8DB2-7851E000B815}"/>
    <cellStyle name="Normal 3 2 3 5 5 4" xfId="54235" xr:uid="{36105A45-5124-423F-8845-6F20A66558F8}"/>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2 4" xfId="59023" xr:uid="{13B30649-A139-4DA0-A4C0-6F189F24CFD7}"/>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2 7" xfId="53040" xr:uid="{A6C1141B-7F9E-4F9A-975F-AABEE10EFDEF}"/>
    <cellStyle name="Normal 3 2 3 6 2 3" xfId="14216" xr:uid="{A974E49D-428E-4808-8438-05E3D4F8925B}"/>
    <cellStyle name="Normal 3 2 3 6 2 3 2" xfId="32143" xr:uid="{4F41002B-C9F9-4B4B-87AC-38A25442809D}"/>
    <cellStyle name="Normal 3 2 3 6 2 3 3" xfId="44088" xr:uid="{1BFA1D95-0EC1-49C5-8629-24B6EFA88649}"/>
    <cellStyle name="Normal 3 2 3 6 2 3 4" xfId="56053" xr:uid="{0338763E-5B0E-4DAC-B384-551921746160}"/>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2 8" xfId="50070" xr:uid="{DEC7BFAA-CF17-465A-ACBD-7332AE32CE28}"/>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2 4" xfId="57579" xr:uid="{D4197D4F-2918-4504-8656-D1A803A3A497}"/>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3 7" xfId="51596" xr:uid="{341F88D6-AF96-4AE7-9FBD-638D53E01173}"/>
    <cellStyle name="Normal 3 2 3 6 4" xfId="12772" xr:uid="{21149A5B-34C3-4E08-9BAD-898ECC71F549}"/>
    <cellStyle name="Normal 3 2 3 6 4 2" xfId="30699" xr:uid="{398EE1FC-EBAF-4A4E-BF1B-ACA97E7A1FD8}"/>
    <cellStyle name="Normal 3 2 3 6 4 3" xfId="42644" xr:uid="{5BC5CC2B-2CC0-49F6-A86B-89E04183FF69}"/>
    <cellStyle name="Normal 3 2 3 6 4 4" xfId="54609" xr:uid="{2131E076-75A3-41B7-9EE1-E046128126E3}"/>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6 9" xfId="48626" xr:uid="{82402A73-5E37-4E72-83AF-0407BBC9F173}"/>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2 4" xfId="58301" xr:uid="{CBDB0D6D-B911-429F-9B5D-121B12D7033A}"/>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2 7" xfId="52318" xr:uid="{920C9FBE-9F3E-4AEC-A8AE-7DFF69F48F01}"/>
    <cellStyle name="Normal 3 2 3 7 3" xfId="13494" xr:uid="{5F140AA0-58B1-405E-AFAE-1BFD97808F17}"/>
    <cellStyle name="Normal 3 2 3 7 3 2" xfId="31421" xr:uid="{0FD6CB99-62D0-44D0-9F09-FE34E2B9F26C}"/>
    <cellStyle name="Normal 3 2 3 7 3 3" xfId="43366" xr:uid="{E2654AD1-9546-4E33-A6C5-CC4B2BE6377B}"/>
    <cellStyle name="Normal 3 2 3 7 3 4" xfId="55331" xr:uid="{1452527F-8BEE-4516-ADEA-4588F7E6346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7 8" xfId="49348" xr:uid="{827B0080-68D6-47D1-9AC0-CD550A4EFF22}"/>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2 4" xfId="56857" xr:uid="{B5F50E33-6880-4959-87A0-7533C758C635}"/>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8 7" xfId="50874" xr:uid="{15D45BCF-2064-4B62-857C-C5DB48F520E5}"/>
    <cellStyle name="Normal 3 2 3 9" xfId="12050" xr:uid="{E184EEA8-BD5C-4732-891D-9C5145CD6CCB}"/>
    <cellStyle name="Normal 3 2 3 9 2" xfId="29977" xr:uid="{B134933A-3B12-46AF-B107-37E050AA67D0}"/>
    <cellStyle name="Normal 3 2 3 9 3" xfId="41922" xr:uid="{2DC9151A-2319-4FAC-BC74-B7F6CC092ED1}"/>
    <cellStyle name="Normal 3 2 3 9 4" xfId="53887" xr:uid="{58D79B78-DE70-4E75-A66F-035BA2B41BC7}"/>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13" xfId="47910" xr:uid="{963B3710-CA74-4327-9DF3-7835F9B3B2BC}"/>
    <cellStyle name="Normal 3 2 4 2" xfId="209" xr:uid="{00000000-0005-0000-0000-00002E000000}"/>
    <cellStyle name="Normal 3 2 4 2 10" xfId="36061" xr:uid="{8F96EB2A-89C5-43E0-A5CC-4A340D478E85}"/>
    <cellStyle name="Normal 3 2 4 2 11" xfId="48026" xr:uid="{0948D276-1E70-4F93-B0DB-06D9D8E80148}"/>
    <cellStyle name="Normal 3 2 4 2 2" xfId="557" xr:uid="{00000000-0005-0000-0000-00002E000000}"/>
    <cellStyle name="Normal 3 2 4 2 2 10" xfId="48374" xr:uid="{974FE3D6-919B-44BE-A82A-F73166FF68B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2 4" xfId="59493" xr:uid="{49F0B205-8342-4BF0-9577-6DD06A946A12}"/>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2 7" xfId="53510" xr:uid="{BB1B7514-8495-46DB-A10A-A3FFF0DA2E42}"/>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3 4" xfId="56523" xr:uid="{C95F573E-4CF9-4085-8583-91AED62A567C}"/>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2 8" xfId="50540" xr:uid="{F1F30520-772F-4C17-ABFE-452C22D8CF72}"/>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2 4" xfId="58049" xr:uid="{37B57421-2BA3-4480-A080-2A945CEA8FED}"/>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3 7" xfId="52066" xr:uid="{97225D92-3A6A-4921-B304-969CF2237DB9}"/>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4 4" xfId="55079" xr:uid="{8D565755-DDD7-4DA8-AC1E-62D9B83FE1A0}"/>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2 9" xfId="49096" xr:uid="{DCF28D4C-011B-4587-82C9-8CA1DC009A6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2 4" xfId="58771" xr:uid="{43E8E865-DF73-40A0-B615-41D7BA2AE4F3}"/>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2 7" xfId="52788" xr:uid="{382FA8F4-3755-481B-95F9-A8B74A598695}"/>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3 4" xfId="55801" xr:uid="{499693C6-97C5-4E5F-A173-80A07A54F475}"/>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3 8" xfId="49818" xr:uid="{F0FD3560-DC79-4223-BCA8-833581D0F67C}"/>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2 4" xfId="57327" xr:uid="{20E7D747-C7D5-41F6-9904-3C1CA739B0B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4 7" xfId="51344" xr:uid="{D27DE79E-10F6-431A-AFF9-33915246DFBF}"/>
    <cellStyle name="Normal 3 2 4 2 2 5" xfId="12520" xr:uid="{F5C58236-6B9A-43FE-8AF9-1C44A73EE192}"/>
    <cellStyle name="Normal 3 2 4 2 2 5 2" xfId="30447" xr:uid="{B8C19254-424A-4B57-B5A2-5B0B99D99C34}"/>
    <cellStyle name="Normal 3 2 4 2 2 5 3" xfId="42392" xr:uid="{B2599460-349D-4CB4-BB66-F8D55D1CA545}"/>
    <cellStyle name="Normal 3 2 4 2 2 5 4" xfId="54357" xr:uid="{A902CA34-EEDA-445E-A2F7-14A41A918DAD}"/>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2 4" xfId="59145" xr:uid="{BC6510AF-F370-499F-B25F-79DB49E652B7}"/>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2 7" xfId="53162" xr:uid="{DECF7DC6-B7C2-4E28-A8BF-32B10851070E}"/>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3 4" xfId="56175" xr:uid="{FD811DAF-1F80-48FD-A773-2A647145AE9C}"/>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2 8" xfId="50192" xr:uid="{0FD0F96D-EB07-4329-8FAA-BA6DF088EC2C}"/>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2 4" xfId="57701" xr:uid="{9FF1A8CC-0316-427C-BA53-D823A7802537}"/>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3 7" xfId="51718" xr:uid="{31DCD85C-DEF8-4E2D-9C42-3897112013E3}"/>
    <cellStyle name="Normal 3 2 4 2 3 4" xfId="12894" xr:uid="{58412AC2-CB22-428D-BD12-7AC77D71A918}"/>
    <cellStyle name="Normal 3 2 4 2 3 4 2" xfId="30821" xr:uid="{02153840-31FD-4C85-A039-C49DD288E5AC}"/>
    <cellStyle name="Normal 3 2 4 2 3 4 3" xfId="42766" xr:uid="{077BA299-9013-4589-A1FE-E8746B32D8BC}"/>
    <cellStyle name="Normal 3 2 4 2 3 4 4" xfId="54731" xr:uid="{AE2A63A1-12EA-4B14-8FE0-337826A60E97}"/>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3 9" xfId="48748" xr:uid="{9B1E3620-3774-4013-B4D4-0872D1A2FB09}"/>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2 4" xfId="58423" xr:uid="{2CA0237D-DA4D-4E0D-BF8E-CD39BFC3411F}"/>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2 7" xfId="52440" xr:uid="{2E8D1F9A-CC59-4100-B63B-011AD0A46F26}"/>
    <cellStyle name="Normal 3 2 4 2 4 3" xfId="13616" xr:uid="{D0D261DB-9EB3-4611-A748-DAEBDD54F2B9}"/>
    <cellStyle name="Normal 3 2 4 2 4 3 2" xfId="31543" xr:uid="{297AA9F1-C8DF-4D81-95D0-D40710E0B7EE}"/>
    <cellStyle name="Normal 3 2 4 2 4 3 3" xfId="43488" xr:uid="{58C9EECF-9B64-4A34-8A84-5FA36335E961}"/>
    <cellStyle name="Normal 3 2 4 2 4 3 4" xfId="55453" xr:uid="{5DD90D86-BA5C-4F23-9864-EC4B09AD1547}"/>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4 8" xfId="49470" xr:uid="{6810B64B-55D2-486D-BB7F-5E19FD9207C2}"/>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2 4" xfId="56979" xr:uid="{5B68E04D-2036-4958-B629-65E460A84BF4}"/>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5 7" xfId="50996" xr:uid="{065E9BC8-4EA9-48E2-807D-D44E74BAE076}"/>
    <cellStyle name="Normal 3 2 4 2 6" xfId="12172" xr:uid="{B5F6579E-DE3C-43D0-A18C-00A503C288EC}"/>
    <cellStyle name="Normal 3 2 4 2 6 2" xfId="30099" xr:uid="{3DDE5BF4-6624-4455-8503-A120C9FB8C99}"/>
    <cellStyle name="Normal 3 2 4 2 6 3" xfId="42044" xr:uid="{FF1AE785-6C7C-480D-9EF8-C2609FA75E39}"/>
    <cellStyle name="Normal 3 2 4 2 6 4" xfId="54009" xr:uid="{2BAB9F68-297A-4D40-AEFD-6CCF22D78C13}"/>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11" xfId="48142" xr:uid="{B14E3A13-5959-47EB-8237-7D4094EA836E}"/>
    <cellStyle name="Normal 3 2 4 3 2" xfId="673" xr:uid="{00000000-0005-0000-0000-00002E000000}"/>
    <cellStyle name="Normal 3 2 4 3 2 10" xfId="48490" xr:uid="{0C19AF2D-D23D-4071-98C9-CE3B782F29C2}"/>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2 4" xfId="59609" xr:uid="{22DC2D8D-4B03-4A36-ACC8-649C83F2DA7E}"/>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2 7" xfId="53626" xr:uid="{FFBCA2C3-6931-46A0-B51E-AC8C82F19716}"/>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3 4" xfId="56639" xr:uid="{4D725590-7EC0-4F04-A3C8-C23D08179E26}"/>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2 8" xfId="50656" xr:uid="{1C2C2FC6-8C2E-41E2-8CAB-2D7A534F2EAF}"/>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2 4" xfId="58165" xr:uid="{E67F0B3D-1D56-4E90-99C1-16B265CE9C8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3 7" xfId="52182" xr:uid="{D26857CC-6F39-4317-A1CE-A12CB674BEB4}"/>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4 4" xfId="55195" xr:uid="{F4E29EB6-785B-4C0F-BC05-119519621AE8}"/>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2 9" xfId="49212" xr:uid="{022F62C3-54C5-472C-A471-ACD107B3EE00}"/>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2 4" xfId="58887" xr:uid="{3C68BA55-377C-40A7-85D5-84A6E9BF7886}"/>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2 7" xfId="52904" xr:uid="{9DEEE5E3-CBB7-42B6-B4ED-EF60691E057B}"/>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3 4" xfId="55917" xr:uid="{E7E82655-7D7A-499D-B677-B7860CA737C6}"/>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3 8" xfId="49934" xr:uid="{DF48D0FE-D6C3-47A4-AAAD-C7D994FCAF8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2 4" xfId="57443" xr:uid="{83F25C51-6FA8-47AC-8EA7-D0596E3AFC7A}"/>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4 7" xfId="51460" xr:uid="{B01ADD3D-3A83-4E1E-89AF-B2CE45E32ACF}"/>
    <cellStyle name="Normal 3 2 4 3 2 5" xfId="12636" xr:uid="{3D01D964-764E-4B9B-8AB6-3DCFB80630CA}"/>
    <cellStyle name="Normal 3 2 4 3 2 5 2" xfId="30563" xr:uid="{FDFB03FB-3B80-49B9-A404-0DC6E93FFFAB}"/>
    <cellStyle name="Normal 3 2 4 3 2 5 3" xfId="42508" xr:uid="{CED86A17-122A-49E5-9514-2474CEA9397A}"/>
    <cellStyle name="Normal 3 2 4 3 2 5 4" xfId="54473" xr:uid="{027B26ED-6CFA-45B6-9559-7C96140CA4CF}"/>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2 4" xfId="59261" xr:uid="{BFE19EFE-8C75-4D8C-9B35-0E11E6B84E47}"/>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2 7" xfId="53278" xr:uid="{545C545E-481E-4CA8-9BAD-160CBFD6D116}"/>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3 4" xfId="56291" xr:uid="{9236136A-4E6B-4151-8F19-91EB7D4D5812}"/>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2 8" xfId="50308" xr:uid="{B29E4DD8-669D-4CC2-8BAE-0C0FF028E61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2 4" xfId="57817" xr:uid="{676924B9-C744-44F3-B4EE-C58C6C12CE0D}"/>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3 7" xfId="51834" xr:uid="{E4ADDEDE-D678-437F-B8B2-2DB13875C753}"/>
    <cellStyle name="Normal 3 2 4 3 3 4" xfId="13010" xr:uid="{D5C4C571-2ADF-4300-AC62-4B4331AC47F9}"/>
    <cellStyle name="Normal 3 2 4 3 3 4 2" xfId="30937" xr:uid="{BC066DA8-0361-4757-B4BB-7603601B681A}"/>
    <cellStyle name="Normal 3 2 4 3 3 4 3" xfId="42882" xr:uid="{A56C5126-295D-448E-A321-0412114E6D83}"/>
    <cellStyle name="Normal 3 2 4 3 3 4 4" xfId="54847" xr:uid="{2C077364-1B44-47A2-B3AB-D0AFD137C13C}"/>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3 9" xfId="48864" xr:uid="{8628E181-82E7-4DD2-ACA1-72CE7BF76D4A}"/>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2 4" xfId="58539" xr:uid="{4DBC1D85-2759-4C39-9EAA-E7439A0DE2C1}"/>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2 7" xfId="52556" xr:uid="{CC217A08-3EAA-4741-A735-20A35BB5C3D1}"/>
    <cellStyle name="Normal 3 2 4 3 4 3" xfId="13732" xr:uid="{1DE9D650-D7BE-4FAE-83B0-044E1DDCC66F}"/>
    <cellStyle name="Normal 3 2 4 3 4 3 2" xfId="31659" xr:uid="{F21B5A6C-6059-420F-802E-0DE9AEEB2E70}"/>
    <cellStyle name="Normal 3 2 4 3 4 3 3" xfId="43604" xr:uid="{7CB6D98C-4915-4686-91E9-B33789261D0F}"/>
    <cellStyle name="Normal 3 2 4 3 4 3 4" xfId="55569" xr:uid="{B40337C2-A2E7-4D3F-BFB1-F0C3B204D2BE}"/>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4 8" xfId="49586" xr:uid="{B9D7D3CE-9682-4B61-B9C5-8B3D4FE7D70E}"/>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2 4" xfId="57095" xr:uid="{983E1DAF-BB9B-40BB-9FCA-792354D533D6}"/>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5 7" xfId="51112" xr:uid="{7369B3EF-4D9C-4EC3-91F0-42669F33F1F4}"/>
    <cellStyle name="Normal 3 2 4 3 6" xfId="12288" xr:uid="{1F580481-D1EF-481E-A21B-7358DE4FA029}"/>
    <cellStyle name="Normal 3 2 4 3 6 2" xfId="30215" xr:uid="{DD9FEBD3-AE45-4315-99FD-9570543571AD}"/>
    <cellStyle name="Normal 3 2 4 3 6 3" xfId="42160" xr:uid="{EDD3F115-C37F-477D-A8B0-EB9C9FE2DD84}"/>
    <cellStyle name="Normal 3 2 4 3 6 4" xfId="54125" xr:uid="{CB3B1C79-C93D-4702-B606-B0DFDBBF6AAC}"/>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10" xfId="48258" xr:uid="{D8E4DF44-68A4-49EC-A751-F1DAD35D4965}"/>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2 4" xfId="59377" xr:uid="{E8EA56F5-919C-4EF5-B73E-4E4A6C5B2563}"/>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2 7" xfId="53394" xr:uid="{E8BD239B-D1B8-4799-91B5-C4A3FDD9E459}"/>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3 4" xfId="56407" xr:uid="{8F4EFC0A-1BA1-4E0A-8B19-A1E7840853CC}"/>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2 8" xfId="50424" xr:uid="{C8C566AD-BFA7-46B2-9182-2DBA0DF5A78C}"/>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2 4" xfId="57933" xr:uid="{A0A07121-74CA-4DB7-957F-0CE5543655D1}"/>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3 7" xfId="51950" xr:uid="{00763D25-6BBC-4991-8360-6ECF3B036D35}"/>
    <cellStyle name="Normal 3 2 4 4 2 4" xfId="13126" xr:uid="{E58295DF-3DF1-4549-895B-7AD6DC7748D3}"/>
    <cellStyle name="Normal 3 2 4 4 2 4 2" xfId="31053" xr:uid="{FCD4327A-FB8C-45B1-A313-A62657E684CB}"/>
    <cellStyle name="Normal 3 2 4 4 2 4 3" xfId="42998" xr:uid="{754F1D00-2AC6-4B76-8C66-A9F1DB5ABBFB}"/>
    <cellStyle name="Normal 3 2 4 4 2 4 4" xfId="54963" xr:uid="{6C751624-C560-457A-9E0A-927EC86E9D89}"/>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2 9" xfId="48980" xr:uid="{DE0E634A-61C0-45FC-AAB9-BE15A6C86BD6}"/>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2 4" xfId="58655" xr:uid="{7AFE2298-AA04-4589-B33C-E70672D104F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2 7" xfId="52672" xr:uid="{4619E6D6-50E5-45C3-8648-FB0FD50EFF3B}"/>
    <cellStyle name="Normal 3 2 4 4 3 3" xfId="13848" xr:uid="{8ECC7329-5662-43E3-A59F-682E798EE389}"/>
    <cellStyle name="Normal 3 2 4 4 3 3 2" xfId="31775" xr:uid="{9FD28C4E-8A6B-4AD4-B80E-057C15D07E6E}"/>
    <cellStyle name="Normal 3 2 4 4 3 3 3" xfId="43720" xr:uid="{3AEA8475-ED21-4795-AF33-C042CE81CED3}"/>
    <cellStyle name="Normal 3 2 4 4 3 3 4" xfId="55685" xr:uid="{1E86E5FC-3439-46AC-9CD9-A7BB9274C9C8}"/>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3 8" xfId="49702" xr:uid="{BAB2230C-45DC-49A6-8EB6-A7E0F8B74082}"/>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2 4" xfId="57211" xr:uid="{E3D9C080-C823-48EA-8CE4-19DDC6C3DD65}"/>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4 7" xfId="51228" xr:uid="{919B6268-065B-4D68-9861-D28E4661F960}"/>
    <cellStyle name="Normal 3 2 4 4 5" xfId="12404" xr:uid="{EE4FBC6A-1608-4989-971E-C9B826AFF1A8}"/>
    <cellStyle name="Normal 3 2 4 4 5 2" xfId="30331" xr:uid="{FB783377-0CF3-40A9-8E0C-127992111849}"/>
    <cellStyle name="Normal 3 2 4 4 5 3" xfId="42276" xr:uid="{2EEBBC62-4FB9-4C75-A835-D4C8AC99F60C}"/>
    <cellStyle name="Normal 3 2 4 4 5 4" xfId="54241" xr:uid="{D86FF358-067B-452B-975B-04C4BB4DCC0F}"/>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2 4" xfId="59029" xr:uid="{5ABA52C6-14A1-4A7C-9E6F-D6C4E08F5A23}"/>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2 7" xfId="53046" xr:uid="{E3F216AF-3FE5-487A-BB47-4057752691F4}"/>
    <cellStyle name="Normal 3 2 4 5 2 3" xfId="14222" xr:uid="{9B37AA98-CA58-445C-B915-C894D6C6A48E}"/>
    <cellStyle name="Normal 3 2 4 5 2 3 2" xfId="32149" xr:uid="{3440F321-ABF2-48F5-9072-8F4362C22205}"/>
    <cellStyle name="Normal 3 2 4 5 2 3 3" xfId="44094" xr:uid="{89F38794-DEA3-4E6E-8F66-45FF744846EF}"/>
    <cellStyle name="Normal 3 2 4 5 2 3 4" xfId="56059" xr:uid="{8FCEF7A7-0DF6-4DDD-B0E3-D64EDED59E49}"/>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2 8" xfId="50076" xr:uid="{9AFD5AB0-6C49-451B-909F-09B2789AC74A}"/>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2 4" xfId="57585" xr:uid="{0C025E28-DE34-4BA5-B407-75AC86670682}"/>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3 7" xfId="51602" xr:uid="{7B18A7DB-7F68-4C62-803A-9F43CFD807CA}"/>
    <cellStyle name="Normal 3 2 4 5 4" xfId="12778" xr:uid="{6009285B-4A5C-4AAA-9027-9E4BA8C2133A}"/>
    <cellStyle name="Normal 3 2 4 5 4 2" xfId="30705" xr:uid="{4D6E05D9-19E5-41FE-ADDD-B9340B8ADB9D}"/>
    <cellStyle name="Normal 3 2 4 5 4 3" xfId="42650" xr:uid="{3DA0BDFE-0480-49AD-8577-9B57C87F9216}"/>
    <cellStyle name="Normal 3 2 4 5 4 4" xfId="54615" xr:uid="{1BC78598-30F2-4F51-AD0A-0F75F9A69A64}"/>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5 9" xfId="48632" xr:uid="{56C36194-0C83-479A-B16C-3160A9B9B6D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2 4" xfId="58307" xr:uid="{859FB2A1-EF19-4DB8-9A14-FF196CD8A76D}"/>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2 7" xfId="52324" xr:uid="{E5045D1A-F69D-4C34-AFCB-C74B73D58561}"/>
    <cellStyle name="Normal 3 2 4 6 3" xfId="13500" xr:uid="{C95A7047-6B5B-4955-B605-548A9F1F11FA}"/>
    <cellStyle name="Normal 3 2 4 6 3 2" xfId="31427" xr:uid="{31FB8A8E-818B-44D9-A72F-C6B4B572CAD6}"/>
    <cellStyle name="Normal 3 2 4 6 3 3" xfId="43372" xr:uid="{82E84633-8CF5-44C7-A181-1C8CE5EBFF32}"/>
    <cellStyle name="Normal 3 2 4 6 3 4" xfId="55337" xr:uid="{EF52741E-93C3-4A46-8164-370C008707E4}"/>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6 8" xfId="49354" xr:uid="{80DFEBD2-0D53-4227-83A4-4186E106D5E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2 4" xfId="56863" xr:uid="{3179BAFA-2206-4B51-96E1-85C44ACE4467}"/>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7 7" xfId="50880" xr:uid="{908EE583-8321-47B4-B70C-B1AA5C31BFEC}"/>
    <cellStyle name="Normal 3 2 4 8" xfId="12056" xr:uid="{DBE7B309-9EBF-4661-9A3C-A4B5B241FE55}"/>
    <cellStyle name="Normal 3 2 4 8 2" xfId="29983" xr:uid="{4746B4B3-208E-4D8F-8312-6D5FF0AD9515}"/>
    <cellStyle name="Normal 3 2 4 8 3" xfId="41928" xr:uid="{D41E1BE6-BD30-4128-A62D-31B8CE47249E}"/>
    <cellStyle name="Normal 3 2 4 8 4" xfId="53893" xr:uid="{51CEAD1B-9564-462D-85D6-259CE45943D3}"/>
    <cellStyle name="Normal 3 2 4 9" xfId="18015" xr:uid="{66A31BF3-309E-435C-8853-C51480676C05}"/>
    <cellStyle name="Normal 3 2 5" xfId="151" xr:uid="{00000000-0005-0000-0000-00002E000000}"/>
    <cellStyle name="Normal 3 2 5 10" xfId="36003" xr:uid="{C61DE06D-F217-42EE-B838-FE254BCA3705}"/>
    <cellStyle name="Normal 3 2 5 11" xfId="47968" xr:uid="{4F0970C9-6F08-4D21-810A-CBD02EEF67A1}"/>
    <cellStyle name="Normal 3 2 5 2" xfId="499" xr:uid="{00000000-0005-0000-0000-00002E000000}"/>
    <cellStyle name="Normal 3 2 5 2 10" xfId="48316" xr:uid="{105D353F-9494-45BB-B78E-D516E251DBDA}"/>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2 4" xfId="59435" xr:uid="{E4156B24-09D4-4400-A017-BE13A20468F9}"/>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2 7" xfId="53452" xr:uid="{EA58DDA2-A393-4587-ABC8-EA75E33ECA78}"/>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3 4" xfId="56465" xr:uid="{32462E61-DFE3-42ED-A4E1-89F29DF0EBF1}"/>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2 8" xfId="50482" xr:uid="{0A2D2D7C-3CE5-419E-A8A0-5BBCC8A98100}"/>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2 4" xfId="57991" xr:uid="{82E0532A-FA56-4253-A861-9195E505C400}"/>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3 7" xfId="52008" xr:uid="{6E259155-BCD1-46A7-8E63-46ED5390BB6F}"/>
    <cellStyle name="Normal 3 2 5 2 2 4" xfId="13184" xr:uid="{B2A6C426-86EF-40AA-958B-FBA9A01EC5B8}"/>
    <cellStyle name="Normal 3 2 5 2 2 4 2" xfId="31111" xr:uid="{8797A3B0-0CBD-4635-A36B-44A8BE6D51C8}"/>
    <cellStyle name="Normal 3 2 5 2 2 4 3" xfId="43056" xr:uid="{99FDFD11-C977-4D7F-8822-D6DFE0E06305}"/>
    <cellStyle name="Normal 3 2 5 2 2 4 4" xfId="55021" xr:uid="{268FD43E-F4B4-407D-A078-A785C0E3C740}"/>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2 9" xfId="49038" xr:uid="{009E367B-7993-4745-A7C2-8D453C257054}"/>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2 4" xfId="58713" xr:uid="{2ABF4405-E82B-4F6B-96F4-9DCE05975642}"/>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2 7" xfId="52730" xr:uid="{8D1D037C-5F74-427A-9D51-3F9E763E0E9C}"/>
    <cellStyle name="Normal 3 2 5 2 3 3" xfId="13906" xr:uid="{9BAE9524-8D4A-4E76-A9B6-CAE830E13C78}"/>
    <cellStyle name="Normal 3 2 5 2 3 3 2" xfId="31833" xr:uid="{D147BFBD-D648-4B6A-A9D7-2240B1B4BCA4}"/>
    <cellStyle name="Normal 3 2 5 2 3 3 3" xfId="43778" xr:uid="{ECB8C4C2-10ED-4098-AF9F-73328D31214A}"/>
    <cellStyle name="Normal 3 2 5 2 3 3 4" xfId="55743" xr:uid="{39A5FE2C-57B5-47AE-92AF-849D8665A673}"/>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3 8" xfId="49760" xr:uid="{4F544586-9210-468A-B8F3-D45BE1E5EBB2}"/>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2 4" xfId="57269" xr:uid="{A3442B4C-CDF3-4C88-AD00-59CD19D2B192}"/>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4 7" xfId="51286" xr:uid="{33DF20DC-0B4D-4779-A981-14622B3FC412}"/>
    <cellStyle name="Normal 3 2 5 2 5" xfId="12462" xr:uid="{FFD3D6DE-9944-4A1E-B299-1CF38F8F8AF3}"/>
    <cellStyle name="Normal 3 2 5 2 5 2" xfId="30389" xr:uid="{C3CD8ACB-A807-41D6-ABF4-28B3484626DE}"/>
    <cellStyle name="Normal 3 2 5 2 5 3" xfId="42334" xr:uid="{A135E50E-DF91-49EB-8C29-6F0F71D01F5F}"/>
    <cellStyle name="Normal 3 2 5 2 5 4" xfId="54299" xr:uid="{DD6B106C-8485-4884-9FBF-1D1C775804BD}"/>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2 4" xfId="59087" xr:uid="{CB8902AE-2445-4C51-97B5-926BD1762664}"/>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2 7" xfId="53104" xr:uid="{E835C471-CF7A-46C2-B9DD-E428518252A4}"/>
    <cellStyle name="Normal 3 2 5 3 2 3" xfId="14280" xr:uid="{6D4B9259-FAE9-4CEE-BEA0-E5C67C97B09F}"/>
    <cellStyle name="Normal 3 2 5 3 2 3 2" xfId="32207" xr:uid="{601B6EC5-85AF-4AAA-B7F3-555B646C0D56}"/>
    <cellStyle name="Normal 3 2 5 3 2 3 3" xfId="44152" xr:uid="{70E3C3C7-5AFB-4FD9-BC4D-B09C6DDEDA6B}"/>
    <cellStyle name="Normal 3 2 5 3 2 3 4" xfId="56117" xr:uid="{29D99F40-ABF8-4246-B4B8-15818B8AE145}"/>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2 8" xfId="50134" xr:uid="{1E447C86-A00B-4F9F-BB02-FA062CCF4C7D}"/>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2 4" xfId="57643" xr:uid="{0C3C6525-B83E-4EB0-9A0E-D3FA918B826C}"/>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3 7" xfId="51660" xr:uid="{E4215B2A-DFDF-4E86-B4D0-75F1C210E688}"/>
    <cellStyle name="Normal 3 2 5 3 4" xfId="12836" xr:uid="{C6C0D019-6F18-4080-9287-3F5EA8EA61DC}"/>
    <cellStyle name="Normal 3 2 5 3 4 2" xfId="30763" xr:uid="{98EA97E6-4D2E-4195-939F-6ABB8F8E23BC}"/>
    <cellStyle name="Normal 3 2 5 3 4 3" xfId="42708" xr:uid="{5B5468DD-5155-4C80-8888-E528BC50F02D}"/>
    <cellStyle name="Normal 3 2 5 3 4 4" xfId="54673" xr:uid="{F827406D-A347-4B1A-AB43-41DC8FA651AA}"/>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3 9" xfId="48690" xr:uid="{CAC7E439-20A7-4A16-A961-FDB18F3D10F5}"/>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2 4" xfId="58365" xr:uid="{786B1966-4117-450F-9C85-4ECE22AA797C}"/>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2 7" xfId="52382" xr:uid="{8DA2D441-7FA6-4F0D-8485-0B9751130C56}"/>
    <cellStyle name="Normal 3 2 5 4 3" xfId="13558" xr:uid="{F4C85BC0-C1FB-4706-9DD8-A2EB02C9742E}"/>
    <cellStyle name="Normal 3 2 5 4 3 2" xfId="31485" xr:uid="{40527A66-2E7C-462E-8B8C-F56A5D439F94}"/>
    <cellStyle name="Normal 3 2 5 4 3 3" xfId="43430" xr:uid="{0504B44A-A8A5-467C-8AB8-FEF4896C46AB}"/>
    <cellStyle name="Normal 3 2 5 4 3 4" xfId="55395" xr:uid="{465352AA-BE57-4C99-A82B-D1EAB761076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4 8" xfId="49412" xr:uid="{365BA3D6-7F26-4EB1-A8CE-F91985E4E57C}"/>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2 4" xfId="56921" xr:uid="{D3B377AC-BE97-40D0-AAA1-16D86AB704A8}"/>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5 7" xfId="50938" xr:uid="{A7A93560-6928-43C1-AACF-92864749A8E1}"/>
    <cellStyle name="Normal 3 2 5 6" xfId="12114" xr:uid="{C317FE13-B2EA-45AC-AC68-057A27907885}"/>
    <cellStyle name="Normal 3 2 5 6 2" xfId="30041" xr:uid="{D3D1A6B6-6175-4804-8528-AE06485C12BE}"/>
    <cellStyle name="Normal 3 2 5 6 3" xfId="41986" xr:uid="{2D93C7AA-CAEF-4FAD-8F9D-F42DA7A62495}"/>
    <cellStyle name="Normal 3 2 5 6 4" xfId="53951" xr:uid="{C8B14687-50AF-436C-94E3-C17B47D0D752}"/>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11" xfId="48084" xr:uid="{45938EF4-3183-4CE7-BA18-937748CA959B}"/>
    <cellStyle name="Normal 3 2 6 2" xfId="615" xr:uid="{00000000-0005-0000-0000-00002E000000}"/>
    <cellStyle name="Normal 3 2 6 2 10" xfId="48432" xr:uid="{F6D5C195-D4E2-4344-8DC9-31E58089CE9C}"/>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2 4" xfId="59551" xr:uid="{0ABC20CC-3493-4CF5-87FA-F1F9011A897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2 7" xfId="53568" xr:uid="{203A3B53-D34A-432C-8174-933AF798785C}"/>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3 4" xfId="56581" xr:uid="{6B3C22DB-83FB-43C0-88B8-9C607D71D4CF}"/>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2 8" xfId="50598" xr:uid="{0D59A75F-818B-4701-BD99-3AA6145CCA97}"/>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2 4" xfId="58107" xr:uid="{C60CDE9C-BDED-4CEE-A0F9-69D9D26784EC}"/>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3 7" xfId="52124" xr:uid="{F1D77FF8-2394-4770-BEDA-C2C2EE7A4809}"/>
    <cellStyle name="Normal 3 2 6 2 2 4" xfId="13300" xr:uid="{378A76B2-2526-4CE9-B677-E24FC0B420FD}"/>
    <cellStyle name="Normal 3 2 6 2 2 4 2" xfId="31227" xr:uid="{AD8A578A-1123-460C-A804-61A7BB68CFD1}"/>
    <cellStyle name="Normal 3 2 6 2 2 4 3" xfId="43172" xr:uid="{89E5B32B-14CA-44CB-A725-E2B19C27F108}"/>
    <cellStyle name="Normal 3 2 6 2 2 4 4" xfId="55137" xr:uid="{251C4D8B-E0DD-478A-A6BC-A472747F450F}"/>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2 9" xfId="49154" xr:uid="{E7EE90CE-8D53-43B9-A908-F1FB748D1966}"/>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2 4" xfId="58829" xr:uid="{A59027D6-586B-423B-85D2-BDFED943AA6A}"/>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2 7" xfId="52846" xr:uid="{CD16C16F-1361-48BC-A353-53F4A5479857}"/>
    <cellStyle name="Normal 3 2 6 2 3 3" xfId="14022" xr:uid="{BC239FE2-EBCD-4F1A-9E97-414F9E1CFD0F}"/>
    <cellStyle name="Normal 3 2 6 2 3 3 2" xfId="31949" xr:uid="{4C21F1E2-B261-4D33-8D33-774CF1F778A9}"/>
    <cellStyle name="Normal 3 2 6 2 3 3 3" xfId="43894" xr:uid="{4D3C7BCE-2083-4D14-921F-597EA1809A4F}"/>
    <cellStyle name="Normal 3 2 6 2 3 3 4" xfId="55859" xr:uid="{83921E06-3C37-4F70-8CA4-E59CEC16557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3 8" xfId="49876" xr:uid="{0FC97695-B2AC-4FE8-8DA5-CFF05849F9AD}"/>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2 4" xfId="57385" xr:uid="{0582BDFC-0E0D-4BDC-8918-AEF7C97F9D0E}"/>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4 7" xfId="51402" xr:uid="{BD2406AE-7065-471A-99D3-5EE847C7B4C0}"/>
    <cellStyle name="Normal 3 2 6 2 5" xfId="12578" xr:uid="{C7EC9A0E-CF10-4C5A-BEF3-637E4C51541F}"/>
    <cellStyle name="Normal 3 2 6 2 5 2" xfId="30505" xr:uid="{B68A6376-3944-45C7-823E-C8B28D49D1A7}"/>
    <cellStyle name="Normal 3 2 6 2 5 3" xfId="42450" xr:uid="{0272CE75-1C43-4C59-94B7-934A02CB8217}"/>
    <cellStyle name="Normal 3 2 6 2 5 4" xfId="54415" xr:uid="{3F35F08D-6E8D-4D10-A9E5-0F970C59B1E9}"/>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2 4" xfId="59203" xr:uid="{7AED4B2F-BC6F-458D-BFAD-5CDD393C5FD7}"/>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2 7" xfId="53220" xr:uid="{8D684733-E6FB-471C-BB00-CD8862743A8E}"/>
    <cellStyle name="Normal 3 2 6 3 2 3" xfId="14396" xr:uid="{627E778C-B5FE-4987-8C7A-30432F16F1E0}"/>
    <cellStyle name="Normal 3 2 6 3 2 3 2" xfId="32323" xr:uid="{C1B12755-A77F-4C33-82E6-BE073904B785}"/>
    <cellStyle name="Normal 3 2 6 3 2 3 3" xfId="44268" xr:uid="{4C6F4A19-01BD-42EE-B333-B9F029FD0395}"/>
    <cellStyle name="Normal 3 2 6 3 2 3 4" xfId="56233" xr:uid="{54E85D76-E7A2-423B-B8A2-5BA53F76E761}"/>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2 8" xfId="50250" xr:uid="{0831C55B-4750-4296-9A3B-1AAE5766F413}"/>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2 4" xfId="57759" xr:uid="{FE7E3E80-3897-4DC8-9ECE-82EE1D8771F8}"/>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3 7" xfId="51776" xr:uid="{FFD0986E-15E2-4214-922D-F27C4D605CA3}"/>
    <cellStyle name="Normal 3 2 6 3 4" xfId="12952" xr:uid="{1082AD07-5139-483F-9384-2C50C48010AD}"/>
    <cellStyle name="Normal 3 2 6 3 4 2" xfId="30879" xr:uid="{7E0851E8-FD95-4178-AD6A-69A944B35AA1}"/>
    <cellStyle name="Normal 3 2 6 3 4 3" xfId="42824" xr:uid="{B4F8ED68-0704-4025-9541-D89A16641DCA}"/>
    <cellStyle name="Normal 3 2 6 3 4 4" xfId="54789" xr:uid="{38592A8E-F4B2-4C81-93DE-241F94A20EFB}"/>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3 9" xfId="48806" xr:uid="{219A1D08-C7A8-480C-9B93-8E029244C5A7}"/>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2 4" xfId="58481" xr:uid="{F47F0A55-D3BB-44C4-9AE9-81D1434EA36D}"/>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2 7" xfId="52498" xr:uid="{BB562A11-EA96-4884-9C7D-1975B91958F1}"/>
    <cellStyle name="Normal 3 2 6 4 3" xfId="13674" xr:uid="{CE000612-D45A-46A7-8CE2-58866E5E1139}"/>
    <cellStyle name="Normal 3 2 6 4 3 2" xfId="31601" xr:uid="{BA932FB8-2363-45BF-8B9E-A0B5050B3D47}"/>
    <cellStyle name="Normal 3 2 6 4 3 3" xfId="43546" xr:uid="{C085CEED-96C1-4EEB-89DE-4A3F2D295469}"/>
    <cellStyle name="Normal 3 2 6 4 3 4" xfId="55511" xr:uid="{D1B9186D-4506-420D-A2AF-E0F7C7C4C41B}"/>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4 8" xfId="49528" xr:uid="{96606471-14A5-4855-90FC-01EB9BDA186F}"/>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2 4" xfId="57037" xr:uid="{B45E1EA2-CF54-4773-A13E-3DA223F57C46}"/>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5 7" xfId="51054" xr:uid="{B24838E9-38BE-4614-8915-F07F8265EF07}"/>
    <cellStyle name="Normal 3 2 6 6" xfId="12230" xr:uid="{69A499C5-9C7B-41F1-A72D-A305BC15EC7B}"/>
    <cellStyle name="Normal 3 2 6 6 2" xfId="30157" xr:uid="{D623DEDA-84E8-43CE-AC04-8D3CD7338F6F}"/>
    <cellStyle name="Normal 3 2 6 6 3" xfId="42102" xr:uid="{DB664DCC-32BB-4BBF-84DF-5EBFBD9371E1}"/>
    <cellStyle name="Normal 3 2 6 6 4" xfId="54067" xr:uid="{3F6732AF-06A8-47BA-ACF9-9ED2EE85367E}"/>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10" xfId="48200" xr:uid="{9A9A0A19-D864-474A-BD30-450D34994C65}"/>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2 4" xfId="59319" xr:uid="{BF082C68-F401-497B-9AFB-B09E12F1C9FD}"/>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2 7" xfId="53336" xr:uid="{890FBAAF-9801-4071-8B1B-E3DDF5D5D8C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3 4" xfId="56349" xr:uid="{5907D302-6E9D-4BAC-BE00-860196D8EBA7}"/>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2 8" xfId="50366" xr:uid="{1A81DF20-7803-4D7E-82B7-8AD9151DECFB}"/>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2 4" xfId="57875" xr:uid="{8FE08449-9CB9-4DE3-BB1E-04F1D9560621}"/>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3 7" xfId="51892" xr:uid="{64EF156A-4A50-4080-9FD1-57B3D893FCD3}"/>
    <cellStyle name="Normal 3 2 7 2 4" xfId="13068" xr:uid="{2C44E05A-CEA9-4D83-9A35-D7BA1DE2EDC2}"/>
    <cellStyle name="Normal 3 2 7 2 4 2" xfId="30995" xr:uid="{5C3F85E6-4F50-4EA7-865F-126C417D2CF7}"/>
    <cellStyle name="Normal 3 2 7 2 4 3" xfId="42940" xr:uid="{6927FB5E-CD0A-47BD-9BEB-035C623CC6DC}"/>
    <cellStyle name="Normal 3 2 7 2 4 4" xfId="54905" xr:uid="{A2FAA684-6FE6-4A71-9273-DAD63307E281}"/>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2 9" xfId="48922" xr:uid="{75C231BA-E044-4A8A-9758-009E65B92146}"/>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2 4" xfId="58597" xr:uid="{D35FD8F5-B3BB-4F99-A2E7-BBE6063D459D}"/>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2 7" xfId="52614" xr:uid="{3153CE4E-5EC5-4275-9ACF-BBBE885A9AA5}"/>
    <cellStyle name="Normal 3 2 7 3 3" xfId="13790" xr:uid="{46187F70-920F-43AC-A3ED-3E7C9472EB93}"/>
    <cellStyle name="Normal 3 2 7 3 3 2" xfId="31717" xr:uid="{698141F9-33D2-4AD5-81FF-8B7F44828494}"/>
    <cellStyle name="Normal 3 2 7 3 3 3" xfId="43662" xr:uid="{E3E9CFA8-449E-4A76-B848-70FC6BFDAE38}"/>
    <cellStyle name="Normal 3 2 7 3 3 4" xfId="55627" xr:uid="{83A0ED07-B6DC-4DBC-93AC-37D760FF0764}"/>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3 8" xfId="49644" xr:uid="{121DC82D-E81A-4598-9124-2372FFAD8555}"/>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2 4" xfId="57153" xr:uid="{27930A4C-AA73-40D0-9DE6-5C72DEFDC6C5}"/>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4 7" xfId="51170" xr:uid="{C9742F6B-3079-4CE1-AC2F-AF435FF9A5F7}"/>
    <cellStyle name="Normal 3 2 7 5" xfId="12346" xr:uid="{B0C22D5A-0BF7-4953-85D0-BA9EE756688C}"/>
    <cellStyle name="Normal 3 2 7 5 2" xfId="30273" xr:uid="{153D5A04-8EF1-4F12-807A-F5FD7208E2AC}"/>
    <cellStyle name="Normal 3 2 7 5 3" xfId="42218" xr:uid="{42C76F78-9C9E-406E-B375-3EFA4A2A79BC}"/>
    <cellStyle name="Normal 3 2 7 5 4" xfId="54183" xr:uid="{C34B4ED5-2CF7-45AA-BDFF-6D1FA87E3EE1}"/>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10" xfId="48552" xr:uid="{1DB8C047-CDD7-4447-81FA-A72C959E30DA}"/>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2 4" xfId="59671" xr:uid="{E9DE3016-FB88-43E1-8C1E-B413A10802CB}"/>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2 7" xfId="53688" xr:uid="{D819CAC8-8133-4B3D-A214-909C4F9047C8}"/>
    <cellStyle name="Normal 3 2 8 2 2 3" xfId="14864" xr:uid="{25FA583A-2EB5-4A69-AB18-A4994A2ABA99}"/>
    <cellStyle name="Normal 3 2 8 2 2 3 2" xfId="32791" xr:uid="{AF1477AD-236C-406C-8077-20910C10A6C0}"/>
    <cellStyle name="Normal 3 2 8 2 2 3 3" xfId="44736" xr:uid="{32A4D710-7BF9-4221-B3CF-17EE6D9FC655}"/>
    <cellStyle name="Normal 3 2 8 2 2 3 4" xfId="56701" xr:uid="{E0C5CA0F-7C2C-46D7-A6D9-38E0B4C228FB}"/>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2 8" xfId="50718" xr:uid="{3A36DDA4-F2E0-4B10-BAF6-CE68AF7C0386}"/>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2 4" xfId="58227" xr:uid="{5033E291-4DC5-4212-90FD-5D33323A3CA8}"/>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3 7" xfId="52244" xr:uid="{283EA823-1486-4284-B32C-07178FDE91AC}"/>
    <cellStyle name="Normal 3 2 8 2 4" xfId="13420" xr:uid="{B445D1C1-84AC-4ACF-A5ED-97FDBC7C6F47}"/>
    <cellStyle name="Normal 3 2 8 2 4 2" xfId="31347" xr:uid="{A36B18A1-E91E-457A-BA0D-32E3E66A4477}"/>
    <cellStyle name="Normal 3 2 8 2 4 3" xfId="43292" xr:uid="{984B0B1F-3A2F-4A32-BA19-1BE461F8CA53}"/>
    <cellStyle name="Normal 3 2 8 2 4 4" xfId="55257" xr:uid="{458FF776-68AA-4F63-8C47-830744F55B19}"/>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2 9" xfId="49274" xr:uid="{A845223A-6C95-4FFD-8ACF-D6006B958AC1}"/>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2 4" xfId="58949" xr:uid="{1C924B93-EB7C-46E5-B593-774FF847DACC}"/>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2 7" xfId="52966" xr:uid="{73D7F0E7-D5EC-4821-A44A-A7F15BDAC568}"/>
    <cellStyle name="Normal 3 2 8 3 3" xfId="14142" xr:uid="{DE76D5E5-E2A5-41C7-A137-05EEA7101B09}"/>
    <cellStyle name="Normal 3 2 8 3 3 2" xfId="32069" xr:uid="{A2D466E9-720F-4683-AAEF-AE3F2CEECB10}"/>
    <cellStyle name="Normal 3 2 8 3 3 3" xfId="44014" xr:uid="{1D7DBAC8-7897-4761-8DEE-C838588D20B6}"/>
    <cellStyle name="Normal 3 2 8 3 3 4" xfId="55979" xr:uid="{52FEC634-57C7-418F-AFCE-BFF331323ADC}"/>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3 8" xfId="49996" xr:uid="{8524A43A-3B13-4E40-AA55-5F3C32AEB6B7}"/>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2 4" xfId="57505" xr:uid="{F2C7284D-A49E-4B15-B295-E1BE6ABFB1F1}"/>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4 7" xfId="51522" xr:uid="{F50D0B84-2BD3-4DF7-A542-3639E758E28A}"/>
    <cellStyle name="Normal 3 2 8 5" xfId="12698" xr:uid="{87366F28-5039-41A1-85E5-4F5A613E8C0B}"/>
    <cellStyle name="Normal 3 2 8 5 2" xfId="30625" xr:uid="{43BD282A-5902-409C-9A1D-EB3909F0D849}"/>
    <cellStyle name="Normal 3 2 8 5 3" xfId="42570" xr:uid="{FAFDF1F4-C7AF-41FA-BE3D-B101D57AF6C2}"/>
    <cellStyle name="Normal 3 2 8 5 4" xfId="54535" xr:uid="{88141BF0-14E0-4E76-ABB3-5ED8ECBA2B1A}"/>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2 4" xfId="58971" xr:uid="{783CCC88-7B5B-4924-9180-5BD4E1F9D182}"/>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2 7" xfId="52988" xr:uid="{DBFDC4BF-AADA-499B-9E60-50AF59D6A1BD}"/>
    <cellStyle name="Normal 3 2 9 2 3" xfId="14164" xr:uid="{ED549648-A958-4E34-9F88-46941253E705}"/>
    <cellStyle name="Normal 3 2 9 2 3 2" xfId="32091" xr:uid="{996485B8-4BC4-41A2-8834-E1FBA58346D7}"/>
    <cellStyle name="Normal 3 2 9 2 3 3" xfId="44036" xr:uid="{37C4C72E-5F19-46A5-B4FB-0C3666A345F0}"/>
    <cellStyle name="Normal 3 2 9 2 3 4" xfId="56001" xr:uid="{8D8886D9-39BA-4AA3-9856-FC3495119F58}"/>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2 8" xfId="50018" xr:uid="{D4BB3134-8E24-4647-A3F3-DFDC650E6E91}"/>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2 4" xfId="57527" xr:uid="{37CE1438-BB0E-46E6-BCFA-21040EA30C9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3 7" xfId="51544" xr:uid="{3C67BF26-A753-40BC-A304-0F69F520EB26}"/>
    <cellStyle name="Normal 3 2 9 4" xfId="12720" xr:uid="{6921F02D-B525-4E07-950B-0FDC7AEC153C}"/>
    <cellStyle name="Normal 3 2 9 4 2" xfId="30647" xr:uid="{1A377B30-3BA9-4C47-946D-53752DA310F0}"/>
    <cellStyle name="Normal 3 2 9 4 3" xfId="42592" xr:uid="{1CDE400C-C6CA-4708-A05B-D8D4604A7F86}"/>
    <cellStyle name="Normal 3 2 9 4 4" xfId="54557" xr:uid="{931D09BE-1562-43C8-91C0-E01B92B460C1}"/>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2 9 9" xfId="48574" xr:uid="{C049149A-F491-4EAE-8D32-85494858F164}"/>
    <cellStyle name="Normal 3 20" xfId="47867" xr:uid="{89856B1B-67AF-4C6D-87F3-33AE05AB5EAF}"/>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0 4" xfId="53856" xr:uid="{2360C659-4A6B-4D8C-8F0C-FFB52E6B8423}"/>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15" xfId="47873" xr:uid="{B354AA02-4FFD-40DF-AE72-08ACC8910434}"/>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13" xfId="47931" xr:uid="{96B39FDA-C267-4538-B128-5705E054AF92}"/>
    <cellStyle name="Normal 3 3 2 2" xfId="230" xr:uid="{00000000-0005-0000-0000-000030000000}"/>
    <cellStyle name="Normal 3 3 2 2 10" xfId="36082" xr:uid="{6E2C8B44-C9F9-418D-9405-37CD1327F7DB}"/>
    <cellStyle name="Normal 3 3 2 2 11" xfId="48047" xr:uid="{E156413F-4F89-41F7-BC2F-E258FA96218E}"/>
    <cellStyle name="Normal 3 3 2 2 2" xfId="578" xr:uid="{00000000-0005-0000-0000-000030000000}"/>
    <cellStyle name="Normal 3 3 2 2 2 10" xfId="48395" xr:uid="{680E725D-379B-4280-A2B8-FE95F9DA6801}"/>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2 4" xfId="59514" xr:uid="{2C63E91C-F63E-4F84-8901-F987EE22A8EB}"/>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2 7" xfId="53531" xr:uid="{FE0F16D0-5D65-43F5-9031-E60F9CD64685}"/>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3 4" xfId="56544" xr:uid="{B1B022C6-7DF6-40BC-85DB-BE907E78BA01}"/>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2 8" xfId="50561" xr:uid="{F299EE49-5DA4-4680-AC5E-A9FF9BB77EB2}"/>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2 4" xfId="58070" xr:uid="{28F9510D-E1D7-42FC-8F38-93F2F470CF4A}"/>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3 7" xfId="52087" xr:uid="{79C75A25-9BA6-420F-BF81-A4D0514AE398}"/>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4 4" xfId="55100" xr:uid="{51122A4A-AAE3-467A-B71E-78A90B25F6F5}"/>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2 9" xfId="49117" xr:uid="{6134057F-BEC7-43EF-BD76-0CFCFDD25CC3}"/>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2 4" xfId="58792" xr:uid="{E5880C7E-BA96-48B3-A9E4-5B6ED187F6F8}"/>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2 7" xfId="52809" xr:uid="{EA608460-FAA5-44A4-A46F-281F715D2C1E}"/>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3 4" xfId="55822" xr:uid="{BCFD507E-358C-4EAD-BA63-6FFE224C3939}"/>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3 8" xfId="49839" xr:uid="{B5C3C0CD-97BB-482C-B944-F4EBA2445E9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2 4" xfId="57348" xr:uid="{228D190D-6E8A-4665-AB81-23FDBE533658}"/>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4 7" xfId="51365" xr:uid="{F159F9BD-67AA-46FE-AA1D-97E889B421AF}"/>
    <cellStyle name="Normal 3 3 2 2 2 5" xfId="12541" xr:uid="{D84D6D3C-B8FC-44F3-88E4-8E5263BF773D}"/>
    <cellStyle name="Normal 3 3 2 2 2 5 2" xfId="30468" xr:uid="{59F977A8-23E3-4B38-8FD6-C26F22C3E614}"/>
    <cellStyle name="Normal 3 3 2 2 2 5 3" xfId="42413" xr:uid="{DFD27E46-A446-4CBC-B9B3-0C58ACAB25AF}"/>
    <cellStyle name="Normal 3 3 2 2 2 5 4" xfId="54378" xr:uid="{DDA7F00F-A5E2-467C-9D16-9220AF6B8B10}"/>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2 4" xfId="59166" xr:uid="{37BC6E77-766A-4A4B-8F77-1E8E9FD1E414}"/>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2 7" xfId="53183" xr:uid="{3A6191FA-F8FC-448E-AE0A-B14277CCA2D6}"/>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3 4" xfId="56196" xr:uid="{5AB33519-DE79-4340-9F46-16D08C603DDC}"/>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2 8" xfId="50213" xr:uid="{62DF5BCA-61C2-454C-946C-592B48D1B50C}"/>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2 4" xfId="57722" xr:uid="{5C2DC367-4902-4B9B-9DCC-6B589E8BD746}"/>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3 7" xfId="51739" xr:uid="{92B60159-3331-4E25-AE2C-4BEAF37A90F8}"/>
    <cellStyle name="Normal 3 3 2 2 3 4" xfId="12915" xr:uid="{B9E53734-A77A-49D2-949D-9E1B2EE47BD5}"/>
    <cellStyle name="Normal 3 3 2 2 3 4 2" xfId="30842" xr:uid="{DFE18374-24D3-4ED2-8411-6C08AD992243}"/>
    <cellStyle name="Normal 3 3 2 2 3 4 3" xfId="42787" xr:uid="{17865C3F-7AFD-424E-9F49-F74D0E1CFEEF}"/>
    <cellStyle name="Normal 3 3 2 2 3 4 4" xfId="54752" xr:uid="{7C895160-F144-4EBD-B170-663960B71709}"/>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3 9" xfId="48769" xr:uid="{B95EEE91-EF85-4BF5-B12C-2B5347436436}"/>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2 4" xfId="58444" xr:uid="{6CBE2E2A-2173-46A8-AD04-755CF4C77B7E}"/>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2 7" xfId="52461" xr:uid="{5833D65F-13ED-4ACB-82A3-B7A9C6AF722E}"/>
    <cellStyle name="Normal 3 3 2 2 4 3" xfId="13637" xr:uid="{244F8FDC-0B78-403B-A6DC-682B31F32586}"/>
    <cellStyle name="Normal 3 3 2 2 4 3 2" xfId="31564" xr:uid="{3EB62330-BEB7-4181-ADD7-A33D4FAE9434}"/>
    <cellStyle name="Normal 3 3 2 2 4 3 3" xfId="43509" xr:uid="{8AFFEAA9-262E-4483-B998-BDC5F437F492}"/>
    <cellStyle name="Normal 3 3 2 2 4 3 4" xfId="55474" xr:uid="{C1CA53F4-785F-4AD9-8934-A7F7ED8C9A66}"/>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4 8" xfId="49491" xr:uid="{942FFD2E-680C-4D32-840C-2C32DAC8D54E}"/>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2 4" xfId="57000" xr:uid="{39E1AEF5-F97C-47BD-9CDF-3AD74D10B22E}"/>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5 7" xfId="51017" xr:uid="{90517638-1377-4C18-9556-19916ED3FCC5}"/>
    <cellStyle name="Normal 3 3 2 2 6" xfId="12193" xr:uid="{A7E3FCE1-C5FB-4D73-8F82-C701514CD47F}"/>
    <cellStyle name="Normal 3 3 2 2 6 2" xfId="30120" xr:uid="{8ECE2510-8E48-46BF-83E3-989E95F584B0}"/>
    <cellStyle name="Normal 3 3 2 2 6 3" xfId="42065" xr:uid="{CC7A457C-5938-44EF-A41E-F9CBE13ACB5A}"/>
    <cellStyle name="Normal 3 3 2 2 6 4" xfId="54030" xr:uid="{862E1403-9DF2-495C-9AA7-456514014586}"/>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11" xfId="48163" xr:uid="{A456F613-B569-4F9D-8A87-E5B819F94911}"/>
    <cellStyle name="Normal 3 3 2 3 2" xfId="694" xr:uid="{00000000-0005-0000-0000-000030000000}"/>
    <cellStyle name="Normal 3 3 2 3 2 10" xfId="48511" xr:uid="{8FF942C3-B3FA-4FEB-8EE4-C0638D95455D}"/>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2 4" xfId="59630" xr:uid="{2F27B454-18D3-42AD-9DE7-7267EAC4C727}"/>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2 7" xfId="53647" xr:uid="{0A3331F3-EF88-4C9D-868A-5F50C59168A6}"/>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3 4" xfId="56660" xr:uid="{B8137B94-F7CA-4091-87E0-759650241287}"/>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2 8" xfId="50677" xr:uid="{2F7248A3-8494-457E-B644-F98CA88E8B7B}"/>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2 4" xfId="58186" xr:uid="{7BCFB025-DAC5-4092-B70D-47CCBEC51D79}"/>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3 7" xfId="52203" xr:uid="{319A36CA-7091-4F07-B7D6-F3086FEDBA97}"/>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4 4" xfId="55216" xr:uid="{59F21424-2ECC-4C3D-B5B6-07AEB3355631}"/>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2 9" xfId="49233" xr:uid="{1E3D6CA9-C1CF-4E48-AC5D-0EA11CE3018C}"/>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2 4" xfId="58908" xr:uid="{A52E68FF-D66B-4B38-85B2-F6B17118AA5C}"/>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2 7" xfId="52925" xr:uid="{CEAA2770-DC71-48C8-8D12-1B14A264DA0F}"/>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3 4" xfId="55938" xr:uid="{4AD64CDE-07D9-4050-8B82-B25503AEB84B}"/>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3 8" xfId="49955" xr:uid="{CDB5C6EF-27DD-4FE9-8516-0E35D6935389}"/>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2 4" xfId="57464" xr:uid="{A976F612-C53F-4F5C-82CC-9CF33094FC72}"/>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4 7" xfId="51481" xr:uid="{6F27A666-899A-430C-8CB4-256DE6B917AA}"/>
    <cellStyle name="Normal 3 3 2 3 2 5" xfId="12657" xr:uid="{B7FCE956-278E-408B-A3AC-126D72E2DFEF}"/>
    <cellStyle name="Normal 3 3 2 3 2 5 2" xfId="30584" xr:uid="{A6CA05A8-BDA6-4B13-88E0-0144D2379384}"/>
    <cellStyle name="Normal 3 3 2 3 2 5 3" xfId="42529" xr:uid="{AD2CC352-4C44-4A50-9402-207181FCCE2F}"/>
    <cellStyle name="Normal 3 3 2 3 2 5 4" xfId="54494" xr:uid="{D25D8383-CD92-4A4B-8577-BB895B647C6E}"/>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2 4" xfId="59282" xr:uid="{0C0BDA08-E778-4044-BECD-B66AE5819607}"/>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2 7" xfId="53299" xr:uid="{FB39668F-40E8-4F56-959C-DA9D06EBB59D}"/>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3 4" xfId="56312" xr:uid="{76535042-4BAF-4B2C-84F5-4690A84C790F}"/>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2 8" xfId="50329" xr:uid="{E32F867E-6E42-4D4C-86EE-91F4FCB78345}"/>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2 4" xfId="57838" xr:uid="{D789FC1F-AF06-40C7-A0E7-3622AD8C05BD}"/>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3 7" xfId="51855" xr:uid="{9BDDBFDB-B172-47BC-A6F0-733E211CFFB9}"/>
    <cellStyle name="Normal 3 3 2 3 3 4" xfId="13031" xr:uid="{A66C6990-EAD7-41A1-99A9-034987635E6F}"/>
    <cellStyle name="Normal 3 3 2 3 3 4 2" xfId="30958" xr:uid="{714F5AF6-920C-4346-88E0-2D0C87CE3D62}"/>
    <cellStyle name="Normal 3 3 2 3 3 4 3" xfId="42903" xr:uid="{6788E3F5-1105-4F7C-A81B-5E86759D0573}"/>
    <cellStyle name="Normal 3 3 2 3 3 4 4" xfId="54868" xr:uid="{832D02BE-497F-4785-A624-6971AACE6562}"/>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3 9" xfId="48885" xr:uid="{195B743D-1576-4DC6-A100-DD5020E555BD}"/>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2 4" xfId="58560" xr:uid="{A83CD2C0-46AD-4D98-8D8F-B5C11CA715B8}"/>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2 7" xfId="52577" xr:uid="{CF1D9193-987A-48E2-8A93-33CEC6B59C0F}"/>
    <cellStyle name="Normal 3 3 2 3 4 3" xfId="13753" xr:uid="{4029F42E-8DB6-4C0A-8E65-DFDCE104DAC2}"/>
    <cellStyle name="Normal 3 3 2 3 4 3 2" xfId="31680" xr:uid="{8A3AED41-F822-405B-BF39-02292A9276FB}"/>
    <cellStyle name="Normal 3 3 2 3 4 3 3" xfId="43625" xr:uid="{FAE75A5D-68D3-4127-9FD9-43804348D660}"/>
    <cellStyle name="Normal 3 3 2 3 4 3 4" xfId="55590" xr:uid="{AD2451AF-5800-4244-9107-08FD2027241A}"/>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4 8" xfId="49607" xr:uid="{D30DAF8A-1EDF-493C-93D0-B55FA96B8169}"/>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2 4" xfId="57116" xr:uid="{8AC16BA4-E6E0-4A2C-B2C6-0FB367173CE3}"/>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5 7" xfId="51133" xr:uid="{3F8238A5-7612-4598-9351-9B33A807F146}"/>
    <cellStyle name="Normal 3 3 2 3 6" xfId="12309" xr:uid="{39D1CE91-07A4-4ECA-8DC0-3CDCF688CFE8}"/>
    <cellStyle name="Normal 3 3 2 3 6 2" xfId="30236" xr:uid="{2F85D7F9-EF10-44D8-8485-B93C3813488C}"/>
    <cellStyle name="Normal 3 3 2 3 6 3" xfId="42181" xr:uid="{5E931BB7-E077-46BE-8D54-1B1250BE5980}"/>
    <cellStyle name="Normal 3 3 2 3 6 4" xfId="54146" xr:uid="{7CB3B88B-61C7-4D90-91BA-D37B38CB475D}"/>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10" xfId="48279" xr:uid="{4C4B25B7-771F-46B0-879E-B5334AB19F0F}"/>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2 4" xfId="59398" xr:uid="{7C98AA98-B2E2-475B-9316-20A1C0D6C1C4}"/>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2 7" xfId="53415" xr:uid="{239D422B-2434-4F2D-933E-8F6FF6E8C94D}"/>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3 4" xfId="56428" xr:uid="{8B5587C5-9D18-4976-89C7-81008DC77070}"/>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2 8" xfId="50445" xr:uid="{6CCCCB2E-6BB9-4495-ADA0-C8C019AD9914}"/>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2 4" xfId="57954" xr:uid="{F001FEC1-1911-4B9C-BF07-F94603E8C674}"/>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3 7" xfId="51971" xr:uid="{C9F1FEEC-AB31-4BC4-9F19-2BB39B4C3C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4 4" xfId="54984" xr:uid="{990C6E86-F4E6-48A1-8104-4AB13C829ADA}"/>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2 9" xfId="49001" xr:uid="{0F1AD712-839A-419B-99B3-E40232AA6ACD}"/>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2 4" xfId="58676" xr:uid="{C127A179-4139-4D12-8D5C-21A438814DD0}"/>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2 7" xfId="52693" xr:uid="{8AAA6790-AF87-40A0-BEFA-A0ACF4947C8F}"/>
    <cellStyle name="Normal 3 3 2 4 3 3" xfId="13869" xr:uid="{0EED7CE9-5267-4C29-820C-595DCF4645D1}"/>
    <cellStyle name="Normal 3 3 2 4 3 3 2" xfId="31796" xr:uid="{49096459-573E-4912-BDC2-487FEE59AED0}"/>
    <cellStyle name="Normal 3 3 2 4 3 3 3" xfId="43741" xr:uid="{5BAA5D8C-2308-474C-89E7-525BFCAB77BE}"/>
    <cellStyle name="Normal 3 3 2 4 3 3 4" xfId="55706" xr:uid="{03897C05-039D-484A-9C3A-FB2D76773C43}"/>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3 8" xfId="49723" xr:uid="{54F731D5-6EBD-45EF-96A7-FAE28CF1D8A6}"/>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2 4" xfId="57232" xr:uid="{A6A6FE84-9B8E-4900-8648-D39B60C8149D}"/>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4 7" xfId="51249" xr:uid="{3755F161-3225-42ED-BB9A-734678194360}"/>
    <cellStyle name="Normal 3 3 2 4 5" xfId="12425" xr:uid="{2C380664-C8F6-4F70-AADF-210AD51C807C}"/>
    <cellStyle name="Normal 3 3 2 4 5 2" xfId="30352" xr:uid="{324634DC-3051-4FAB-BAE2-801E6F58AEBE}"/>
    <cellStyle name="Normal 3 3 2 4 5 3" xfId="42297" xr:uid="{2B55ED2B-CDAC-4613-8D05-B4D3DB48D4C5}"/>
    <cellStyle name="Normal 3 3 2 4 5 4" xfId="54262" xr:uid="{7A24CA04-B8F1-4C41-9372-D2D1EB6ADF9C}"/>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2 4" xfId="59050" xr:uid="{B5C0A7FF-E14A-4B01-90F2-C51EFC3DCF8D}"/>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2 7" xfId="53067" xr:uid="{5AB43EA4-7833-437A-8A2C-FF028F6EF7C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3 4" xfId="56080" xr:uid="{7B19DF09-0EC8-4B7B-8988-A17F49F46A54}"/>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2 8" xfId="50097" xr:uid="{38F6BE47-A201-41D9-994C-3AE1834037AA}"/>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2 4" xfId="57606" xr:uid="{DF5AE442-2598-4EE4-B404-5A4F619BAF31}"/>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3 7" xfId="51623" xr:uid="{AE4FAC3E-1A66-489C-A162-1B1650876788}"/>
    <cellStyle name="Normal 3 3 2 5 4" xfId="12799" xr:uid="{A3411A42-7359-4ED3-AE09-3A066111D59A}"/>
    <cellStyle name="Normal 3 3 2 5 4 2" xfId="30726" xr:uid="{7FD4A15E-4B54-40C2-A175-8601CDD44F0C}"/>
    <cellStyle name="Normal 3 3 2 5 4 3" xfId="42671" xr:uid="{7367BBA8-F23B-4421-AAEF-D57682A2C44B}"/>
    <cellStyle name="Normal 3 3 2 5 4 4" xfId="54636" xr:uid="{6C0E040D-9600-4D29-BF44-52C1DB791510}"/>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5 9" xfId="48653" xr:uid="{BFF8E1D9-240D-42F6-8CE4-16FCEF546144}"/>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2 4" xfId="58328" xr:uid="{47E5835B-EA1E-496A-9D3D-4B1A931334E0}"/>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2 7" xfId="52345" xr:uid="{4DE364DC-34B7-4CF4-B355-160C4CE9F555}"/>
    <cellStyle name="Normal 3 3 2 6 3" xfId="13521" xr:uid="{1EAD0F2B-83A7-48A1-BED4-7F5989F5E650}"/>
    <cellStyle name="Normal 3 3 2 6 3 2" xfId="31448" xr:uid="{C7ED0709-545E-4F9D-AB0F-A53A72DE7F17}"/>
    <cellStyle name="Normal 3 3 2 6 3 3" xfId="43393" xr:uid="{61BEC49E-5EEA-491D-8B54-1DDBCB571FA8}"/>
    <cellStyle name="Normal 3 3 2 6 3 4" xfId="55358" xr:uid="{D6B8BBCB-8D6F-4AED-8A73-C89CF368C9B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6 8" xfId="49375" xr:uid="{01D31500-90E7-489C-B043-05EB79E42C56}"/>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2 4" xfId="56884" xr:uid="{997212D7-E919-42D4-915D-D6EC4EC56739}"/>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7 7" xfId="50901" xr:uid="{43A51388-DB05-44CD-83E1-92699ABAAA90}"/>
    <cellStyle name="Normal 3 3 2 8" xfId="12077" xr:uid="{CFBAF0E8-816F-4773-8ED4-778BEF565261}"/>
    <cellStyle name="Normal 3 3 2 8 2" xfId="30004" xr:uid="{81D53E1C-7814-48AF-855B-1E0789081396}"/>
    <cellStyle name="Normal 3 3 2 8 3" xfId="41949" xr:uid="{4E58ED65-3B10-4ACD-98D5-75E8E463D9D1}"/>
    <cellStyle name="Normal 3 3 2 8 4" xfId="53914" xr:uid="{89F15BC3-D416-4E8A-A92D-240DD1CCDEF0}"/>
    <cellStyle name="Normal 3 3 2 9" xfId="18036" xr:uid="{988C165D-69F5-4C58-9197-C58F0591EDED}"/>
    <cellStyle name="Normal 3 3 3" xfId="172" xr:uid="{00000000-0005-0000-0000-000030000000}"/>
    <cellStyle name="Normal 3 3 3 10" xfId="36024" xr:uid="{75F9C76D-899B-4C5E-80E6-18A249EBFA1F}"/>
    <cellStyle name="Normal 3 3 3 11" xfId="47989" xr:uid="{AF145CD5-EC2A-4681-B1B7-9F9037AF10B4}"/>
    <cellStyle name="Normal 3 3 3 2" xfId="520" xr:uid="{00000000-0005-0000-0000-000030000000}"/>
    <cellStyle name="Normal 3 3 3 2 10" xfId="48337" xr:uid="{2CDA6845-2140-40DE-8C5A-16BBE3A337B3}"/>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2 4" xfId="59456" xr:uid="{E3368A5B-7495-4C8D-8D50-C6C81DFCEE28}"/>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2 7" xfId="53473" xr:uid="{0B902514-B946-4D05-99BD-EA19A89B5C6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3 4" xfId="56486" xr:uid="{3EEDC490-F12C-4594-A6BD-909F08666EE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2 8" xfId="50503" xr:uid="{177CF43D-FD98-4100-8AF0-90469A487469}"/>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2 4" xfId="58012" xr:uid="{359F9B24-B15E-41A8-AF09-9B0DF7AEEF91}"/>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3 7" xfId="52029" xr:uid="{2A5FB405-BD28-46DE-A414-D4494C572B7A}"/>
    <cellStyle name="Normal 3 3 3 2 2 4" xfId="13205" xr:uid="{D2D80C87-26D1-4102-A28C-97FC11E0F6FA}"/>
    <cellStyle name="Normal 3 3 3 2 2 4 2" xfId="31132" xr:uid="{FF85BD2E-9319-4CC8-87B6-97D720B2A566}"/>
    <cellStyle name="Normal 3 3 3 2 2 4 3" xfId="43077" xr:uid="{85F179C3-BA86-48C9-9CDA-72B092A5DFF2}"/>
    <cellStyle name="Normal 3 3 3 2 2 4 4" xfId="55042" xr:uid="{C427C61F-D111-47C6-8859-C28BBCE4A4C1}"/>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2 9" xfId="49059" xr:uid="{BADE33C8-CB04-4E4F-A0BC-4F8B42F9B66E}"/>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2 4" xfId="58734" xr:uid="{EA93723C-CEB7-491A-9D49-F97DC13646E9}"/>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2 7" xfId="52751" xr:uid="{52367A57-30ED-4355-856A-4A5B8E1D2D2A}"/>
    <cellStyle name="Normal 3 3 3 2 3 3" xfId="13927" xr:uid="{CE0F5631-0A1A-4EF2-A2C9-99CFBE805D9C}"/>
    <cellStyle name="Normal 3 3 3 2 3 3 2" xfId="31854" xr:uid="{570BDEF0-7BF9-450A-962F-A06864062071}"/>
    <cellStyle name="Normal 3 3 3 2 3 3 3" xfId="43799" xr:uid="{5E5DC81E-0932-44D3-9943-B3EF8A6844BE}"/>
    <cellStyle name="Normal 3 3 3 2 3 3 4" xfId="55764" xr:uid="{27E4B72F-DCB2-4BDA-BF1D-ECFE5187EB71}"/>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3 8" xfId="49781" xr:uid="{8C6AB0D9-A40E-4067-B2ED-AF9A19C16E5A}"/>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2 4" xfId="57290" xr:uid="{7BB60081-0D59-449F-AC00-BAEE66D5C5AA}"/>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4 7" xfId="51307" xr:uid="{AEBF669B-7F8A-4AC0-ADA3-83773F4AF663}"/>
    <cellStyle name="Normal 3 3 3 2 5" xfId="12483" xr:uid="{790E1DE4-7F83-4A57-A8C4-A888044BD48D}"/>
    <cellStyle name="Normal 3 3 3 2 5 2" xfId="30410" xr:uid="{B6E3D1F1-40BE-4A10-A615-04A7DD748B85}"/>
    <cellStyle name="Normal 3 3 3 2 5 3" xfId="42355" xr:uid="{5B6D9870-3CB9-441A-A34C-764EF734A9F6}"/>
    <cellStyle name="Normal 3 3 3 2 5 4" xfId="54320" xr:uid="{EE089A29-900A-4B65-B257-E4D81F8BEF0D}"/>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2 4" xfId="59108" xr:uid="{289F22C8-0995-4451-8A47-7F8DFA3B6403}"/>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2 7" xfId="53125" xr:uid="{40297639-E598-402A-B763-210237E468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3 4" xfId="56138" xr:uid="{0EE064D3-0CD6-4C92-8168-11A077E78DB9}"/>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2 8" xfId="50155" xr:uid="{46FA9921-7518-48DF-A3A5-F94D8691F0AA}"/>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2 4" xfId="57664" xr:uid="{6A21B817-88AB-4450-B532-FDF143AF1AD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3 7" xfId="51681" xr:uid="{F2C6F6A7-C014-44A5-9E61-A5A8E1B68916}"/>
    <cellStyle name="Normal 3 3 3 3 4" xfId="12857" xr:uid="{04407DC8-0C6D-401B-A1C9-02376029E0DB}"/>
    <cellStyle name="Normal 3 3 3 3 4 2" xfId="30784" xr:uid="{FBE0924E-50B4-4D5A-9075-FE9C8B62A2A7}"/>
    <cellStyle name="Normal 3 3 3 3 4 3" xfId="42729" xr:uid="{B513E19A-27EE-4F32-AE5B-8EF7F74E70F1}"/>
    <cellStyle name="Normal 3 3 3 3 4 4" xfId="54694" xr:uid="{0F72AA0D-F892-4881-A450-F0C917F441A9}"/>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3 9" xfId="48711" xr:uid="{E5966AF7-843F-4E72-AA86-383F28CBF563}"/>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2 4" xfId="58386" xr:uid="{B7FEE99B-5629-4EA0-9F08-1EEA4F931AC1}"/>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2 7" xfId="52403" xr:uid="{9DA01733-7014-4479-9107-B07892123FF9}"/>
    <cellStyle name="Normal 3 3 3 4 3" xfId="13579" xr:uid="{BD92DE9C-D5B3-4C2C-92B1-C54632EB29E6}"/>
    <cellStyle name="Normal 3 3 3 4 3 2" xfId="31506" xr:uid="{48CECC79-D5A0-4AD4-9AF1-AB2C6F09038C}"/>
    <cellStyle name="Normal 3 3 3 4 3 3" xfId="43451" xr:uid="{BF480A63-8BD1-4C7F-9B66-D09E0ED5672C}"/>
    <cellStyle name="Normal 3 3 3 4 3 4" xfId="55416" xr:uid="{3305C6BA-DE34-4DC6-8CEC-9B45E12B1C57}"/>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4 8" xfId="49433" xr:uid="{545C502F-5630-43DC-A896-CA2DC2EBC5DC}"/>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2 4" xfId="56942" xr:uid="{58FBD0A2-789A-4898-A8BE-47108C97A0EC}"/>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5 7" xfId="50959" xr:uid="{402A03B4-B89D-4BD6-8ACB-274AF2A1D5F0}"/>
    <cellStyle name="Normal 3 3 3 6" xfId="12135" xr:uid="{D66DAD1D-805B-4924-B57A-967CC2218EB5}"/>
    <cellStyle name="Normal 3 3 3 6 2" xfId="30062" xr:uid="{4F39A59F-7377-46EF-9451-4549F8D5DAB9}"/>
    <cellStyle name="Normal 3 3 3 6 3" xfId="42007" xr:uid="{335D754E-1E40-4902-9FF2-6CB20D644A46}"/>
    <cellStyle name="Normal 3 3 3 6 4" xfId="53972" xr:uid="{D1F2C6F6-6D58-4800-ADC0-7B6A418E3D9D}"/>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11" xfId="48105" xr:uid="{9C0700B7-B7DD-4B99-8B2B-6653DDA44A62}"/>
    <cellStyle name="Normal 3 3 4 2" xfId="636" xr:uid="{00000000-0005-0000-0000-000030000000}"/>
    <cellStyle name="Normal 3 3 4 2 10" xfId="48453" xr:uid="{5DFE4B7C-9782-4777-BCF4-DEC328D1B47A}"/>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2 4" xfId="59572" xr:uid="{3C0080FE-771B-4649-BC18-4B027CB6A278}"/>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2 7" xfId="53589" xr:uid="{2D30795D-87DB-47DB-8542-1E724CCB52B6}"/>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3 4" xfId="56602" xr:uid="{CAB760AC-AF71-4622-BF76-1957EAFBBC7B}"/>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2 8" xfId="50619" xr:uid="{1B3BBFC9-0406-4B0A-BBBD-8B4C831DE885}"/>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2 4" xfId="58128" xr:uid="{E70432F8-47AC-4653-AC97-440223899927}"/>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3 7" xfId="52145" xr:uid="{716BC336-D822-4C94-A50D-A9AB4A13B976}"/>
    <cellStyle name="Normal 3 3 4 2 2 4" xfId="13321" xr:uid="{BA0FAD20-20DD-4A29-8F3B-4ADB66CA01A2}"/>
    <cellStyle name="Normal 3 3 4 2 2 4 2" xfId="31248" xr:uid="{53B91FFD-FFAE-45F1-A8A7-C507EC888C12}"/>
    <cellStyle name="Normal 3 3 4 2 2 4 3" xfId="43193" xr:uid="{AADE37E3-C896-4FE9-B79E-9AF6BA04007C}"/>
    <cellStyle name="Normal 3 3 4 2 2 4 4" xfId="55158" xr:uid="{63A9C323-B570-4530-90BF-7E112C8F1407}"/>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2 9" xfId="49175" xr:uid="{BD6CB4FB-663D-494B-92F1-86283F11C289}"/>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2 4" xfId="58850" xr:uid="{58EAC930-5ED4-4B0F-AB9E-1787B0EE27D1}"/>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2 7" xfId="52867" xr:uid="{A8BB7B9A-E0EB-420D-AD6B-30B11C4D97B7}"/>
    <cellStyle name="Normal 3 3 4 2 3 3" xfId="14043" xr:uid="{98D2A1D1-1D59-4071-81D3-B9B328E1563F}"/>
    <cellStyle name="Normal 3 3 4 2 3 3 2" xfId="31970" xr:uid="{56E81F1D-42F4-4AD0-ADD3-99EA49936A45}"/>
    <cellStyle name="Normal 3 3 4 2 3 3 3" xfId="43915" xr:uid="{4F5D932A-19A3-41B6-9F2E-5F812C470BC9}"/>
    <cellStyle name="Normal 3 3 4 2 3 3 4" xfId="55880" xr:uid="{9DECFF7A-284A-4A2D-9D3B-D251839379E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3 8" xfId="49897" xr:uid="{5BFA6ADC-4F6E-41AF-8481-2D2AE63E2F09}"/>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2 4" xfId="57406" xr:uid="{9941CC30-7A47-4FD5-92C0-C3A6595AAE5E}"/>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4 7" xfId="51423" xr:uid="{1464FC08-AC80-406B-A22D-9EC76700AF22}"/>
    <cellStyle name="Normal 3 3 4 2 5" xfId="12599" xr:uid="{A7CAC8FD-DF83-4982-A4B8-C241CAD6115D}"/>
    <cellStyle name="Normal 3 3 4 2 5 2" xfId="30526" xr:uid="{1871C385-8BA0-40F2-98E5-0182A8C1D6ED}"/>
    <cellStyle name="Normal 3 3 4 2 5 3" xfId="42471" xr:uid="{EC9EB4BE-37C9-409B-B31D-F3008D59B3E4}"/>
    <cellStyle name="Normal 3 3 4 2 5 4" xfId="54436" xr:uid="{57549078-2FF8-4164-88E9-71FC0D164962}"/>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2 4" xfId="59224" xr:uid="{996CA47C-03A6-4AD7-840C-1A4570A1D556}"/>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2 7" xfId="53241" xr:uid="{599D974B-C367-4766-911E-685B559B699C}"/>
    <cellStyle name="Normal 3 3 4 3 2 3" xfId="14417" xr:uid="{38019289-606D-46CA-8194-799A8209592B}"/>
    <cellStyle name="Normal 3 3 4 3 2 3 2" xfId="32344" xr:uid="{29C44F97-8B2F-478F-B039-283D827DDC58}"/>
    <cellStyle name="Normal 3 3 4 3 2 3 3" xfId="44289" xr:uid="{1E3364A0-2025-4D57-AB70-A06C3780D6E8}"/>
    <cellStyle name="Normal 3 3 4 3 2 3 4" xfId="56254" xr:uid="{3099D092-052F-40FD-BEE5-840D13633D25}"/>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2 8" xfId="50271" xr:uid="{8EFA076B-07BE-4E3D-AEE9-631038BDDF6B}"/>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2 4" xfId="57780" xr:uid="{05581778-A9A2-4101-9442-3EF4081460FC}"/>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3 7" xfId="51797" xr:uid="{6CFE0636-1383-4BCA-9E9C-E186CB41823D}"/>
    <cellStyle name="Normal 3 3 4 3 4" xfId="12973" xr:uid="{EB135106-37B9-456C-AA2C-BFAE99E673B2}"/>
    <cellStyle name="Normal 3 3 4 3 4 2" xfId="30900" xr:uid="{E91225F2-C66D-47EA-BFBB-B2A6C4AFAAB7}"/>
    <cellStyle name="Normal 3 3 4 3 4 3" xfId="42845" xr:uid="{C165DD03-21A7-4E60-BC97-46AFED20E946}"/>
    <cellStyle name="Normal 3 3 4 3 4 4" xfId="54810" xr:uid="{067F2201-289C-4341-8080-AFA410D1BECB}"/>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3 9" xfId="48827" xr:uid="{F731F424-ECCF-48AD-BEE8-A7D8861D336D}"/>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2 4" xfId="58502" xr:uid="{38E1CCC0-95E6-4488-B4F0-79926EA5869F}"/>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2 7" xfId="52519" xr:uid="{09E8A937-5C80-4172-ADC8-B2F354221977}"/>
    <cellStyle name="Normal 3 3 4 4 3" xfId="13695" xr:uid="{A4A02F2F-4CEA-47EC-8234-789B12C258C5}"/>
    <cellStyle name="Normal 3 3 4 4 3 2" xfId="31622" xr:uid="{AF658AEC-BA45-4DAC-A5DA-793FA5706D6C}"/>
    <cellStyle name="Normal 3 3 4 4 3 3" xfId="43567" xr:uid="{B54E6C96-349D-407F-B426-B4A6389C2D03}"/>
    <cellStyle name="Normal 3 3 4 4 3 4" xfId="55532" xr:uid="{4D106438-67CA-4BFA-B56B-F2FAB9754A20}"/>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4 8" xfId="49549" xr:uid="{547DDFFB-FBA7-4378-9FD8-F2FBA17F44ED}"/>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2 4" xfId="57058" xr:uid="{273CA67D-D4BA-4172-A0F8-621B9B718985}"/>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5 7" xfId="51075" xr:uid="{2707BC82-7EB2-447D-96C8-3C6E114FC57C}"/>
    <cellStyle name="Normal 3 3 4 6" xfId="12251" xr:uid="{10F2B1BD-4B54-4BDD-93E7-782BBC1465B4}"/>
    <cellStyle name="Normal 3 3 4 6 2" xfId="30178" xr:uid="{D8113C23-EB9B-4566-B931-A9E81CC7E0D4}"/>
    <cellStyle name="Normal 3 3 4 6 3" xfId="42123" xr:uid="{F0ACB714-D46E-4FE0-82D0-DA87B21BDAAE}"/>
    <cellStyle name="Normal 3 3 4 6 4" xfId="54088" xr:uid="{8321D23D-C5D8-4A9F-AB54-0C4D79075672}"/>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10" xfId="48221" xr:uid="{0A941AAC-4D95-4614-8D36-CCDD6489A9C6}"/>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2 4" xfId="59340" xr:uid="{E376EF9C-BB6E-4360-B32E-89DCE8019C72}"/>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2 7" xfId="53357" xr:uid="{7484D15C-3038-444E-A045-738C30B5092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3 4" xfId="56370" xr:uid="{8988EA2A-052A-4A79-9C92-67EB8FC49E73}"/>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2 8" xfId="50387" xr:uid="{D8766EEF-6781-4573-889B-8C714D73EC9C}"/>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2 4" xfId="57896" xr:uid="{1CB9FAFF-B47E-4032-808C-DD307EDDCCB9}"/>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3 7" xfId="51913" xr:uid="{D5F693BE-CFE3-40F3-810B-571AEADB7CC8}"/>
    <cellStyle name="Normal 3 3 5 2 4" xfId="13089" xr:uid="{CA01A85B-A227-4DA0-ADED-BEDA95D60CF4}"/>
    <cellStyle name="Normal 3 3 5 2 4 2" xfId="31016" xr:uid="{DBB9E88C-81CF-4617-AD90-4E8E55A88769}"/>
    <cellStyle name="Normal 3 3 5 2 4 3" xfId="42961" xr:uid="{69B7A3A9-302E-4A6A-940F-BAE30A05E802}"/>
    <cellStyle name="Normal 3 3 5 2 4 4" xfId="54926" xr:uid="{7760989E-49A4-4AF6-A971-3B694106477E}"/>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2 9" xfId="48943" xr:uid="{A4D4E0C4-7722-4672-AD10-1ED4A902F6B4}"/>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2 4" xfId="58618" xr:uid="{E61DCF89-DE8D-4E70-BA23-91B96A19A08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2 7" xfId="52635" xr:uid="{B89E8946-C660-4138-A580-FC92A3F7D658}"/>
    <cellStyle name="Normal 3 3 5 3 3" xfId="13811" xr:uid="{6A4D3748-BB70-443A-9DAC-447CD7CBD4AF}"/>
    <cellStyle name="Normal 3 3 5 3 3 2" xfId="31738" xr:uid="{3C9B6FD2-F85E-4566-A911-52BFFD3E0107}"/>
    <cellStyle name="Normal 3 3 5 3 3 3" xfId="43683" xr:uid="{72A71784-91FD-4D27-A574-79B68C8D7F9C}"/>
    <cellStyle name="Normal 3 3 5 3 3 4" xfId="55648" xr:uid="{D52B53B3-7836-417A-84B9-1D15DE09A57E}"/>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3 8" xfId="49665" xr:uid="{510A572C-D706-4A55-9E6F-127AA46BBD66}"/>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2 4" xfId="57174" xr:uid="{337F5565-7871-405B-BDF8-4884CE60547A}"/>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4 7" xfId="51191" xr:uid="{1FC9FA9A-8C62-4C85-AA53-6561AFC3C5E0}"/>
    <cellStyle name="Normal 3 3 5 5" xfId="12367" xr:uid="{4AD78594-096E-46D1-ADDB-7B98FDA22614}"/>
    <cellStyle name="Normal 3 3 5 5 2" xfId="30294" xr:uid="{0C653DD3-BABB-4ECF-9D0F-4355BA094006}"/>
    <cellStyle name="Normal 3 3 5 5 3" xfId="42239" xr:uid="{2243514F-82C1-4B8F-81F9-12B96AE3E175}"/>
    <cellStyle name="Normal 3 3 5 5 4" xfId="54204" xr:uid="{5D725886-1C5F-45F5-A2B3-9FE13BD806B6}"/>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2 4" xfId="58992" xr:uid="{3C614D5C-D237-427B-B664-FAB8689E26F7}"/>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2 7" xfId="53009" xr:uid="{52D1C1A3-B1EA-4D15-ABE1-5CE99ABA39C2}"/>
    <cellStyle name="Normal 3 3 6 2 3" xfId="14185" xr:uid="{BD35DDC9-6DF1-4B56-8A0D-6FE6C1DA52B2}"/>
    <cellStyle name="Normal 3 3 6 2 3 2" xfId="32112" xr:uid="{0B130E7B-C90D-41B2-80AF-37439BCA9F12}"/>
    <cellStyle name="Normal 3 3 6 2 3 3" xfId="44057" xr:uid="{BDBDE2EA-CDE6-4D0E-9999-2FC8DB189349}"/>
    <cellStyle name="Normal 3 3 6 2 3 4" xfId="56022" xr:uid="{B92B0FA1-880A-4062-B5FC-92B2BDBC2035}"/>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2 8" xfId="50039" xr:uid="{F1FDCF02-A429-4D40-8E25-6BDBBA59A207}"/>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2 4" xfId="57548" xr:uid="{29026D6C-2FBA-4CE6-BD4C-D655BB6E894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3 7" xfId="51565" xr:uid="{76010BC0-CCE1-4072-AB1C-5C0F6E67296D}"/>
    <cellStyle name="Normal 3 3 6 4" xfId="12741" xr:uid="{AA23D425-477E-40A3-B3F6-827FBD6D78A8}"/>
    <cellStyle name="Normal 3 3 6 4 2" xfId="30668" xr:uid="{9C570AB9-AB78-4F97-B398-4A1372E13617}"/>
    <cellStyle name="Normal 3 3 6 4 3" xfId="42613" xr:uid="{5977E3DA-3B6E-4A0D-B187-1D31754B894F}"/>
    <cellStyle name="Normal 3 3 6 4 4" xfId="54578" xr:uid="{62C253E8-5A5F-4400-9EF8-98AED973F214}"/>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6 9" xfId="48595" xr:uid="{D555690B-DA76-4F2F-866A-5723FA25CC94}"/>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2 4" xfId="58270" xr:uid="{B79CB29B-5B8F-49CE-8843-DC8AD2570AD5}"/>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2 7" xfId="52287" xr:uid="{32EB7F3E-FAC9-4E57-96C7-079181D62066}"/>
    <cellStyle name="Normal 3 3 7 3" xfId="13463" xr:uid="{2A755D85-1C49-4353-9ED1-F71832BF1FDE}"/>
    <cellStyle name="Normal 3 3 7 3 2" xfId="31390" xr:uid="{90042E7C-6FEB-4F2C-8826-F7FF81401199}"/>
    <cellStyle name="Normal 3 3 7 3 3" xfId="43335" xr:uid="{45269BAF-DD25-48D4-B630-D48B7F3D2F06}"/>
    <cellStyle name="Normal 3 3 7 3 4" xfId="55300" xr:uid="{7F2030D4-96F6-4BB1-B99E-FCB0431E65D4}"/>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7 8" xfId="49317" xr:uid="{91D201CD-E69B-4308-A717-9ACBA5B265A7}"/>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2 4" xfId="59714" xr:uid="{CE7B3E32-D705-4A3B-8D0E-F45937BB67FD}"/>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2 7" xfId="53731" xr:uid="{8E968E7D-AE11-4E4A-99B3-15F02A4232B3}"/>
    <cellStyle name="Normal 3 3 8 3" xfId="14907" xr:uid="{9C26E964-FA9D-4C18-9279-A33218302278}"/>
    <cellStyle name="Normal 3 3 8 3 2" xfId="32834" xr:uid="{A46CC3D7-761C-4009-9830-0770E9140697}"/>
    <cellStyle name="Normal 3 3 8 3 3" xfId="44779" xr:uid="{145FB517-047C-4021-8D7D-6D5CE790FD5F}"/>
    <cellStyle name="Normal 3 3 8 3 4" xfId="56744" xr:uid="{3D249496-D62E-4FA2-8578-0956251A67B7}"/>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8 8" xfId="50761" xr:uid="{ACBCF326-0F7A-4562-B27E-99D8DD71BB71}"/>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2 4" xfId="56826" xr:uid="{6758BA81-8CB3-4287-A907-897F428AE795}"/>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3 9 7" xfId="50843" xr:uid="{E62E2B38-3056-4F16-B970-F95A87AED9EB}"/>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14" xfId="47885" xr:uid="{0929B670-67AF-4210-9F3E-B7B3C7968352}"/>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13" xfId="47943" xr:uid="{3FAC6470-6C22-40DD-BB20-8A68DF2552AE}"/>
    <cellStyle name="Normal 3 4 2 2" xfId="242" xr:uid="{00000000-0005-0000-0000-000004000000}"/>
    <cellStyle name="Normal 3 4 2 2 10" xfId="36094" xr:uid="{0ECB29CB-B72C-4375-993D-9F34C103B046}"/>
    <cellStyle name="Normal 3 4 2 2 11" xfId="48059" xr:uid="{DA7AD0D7-82B6-4EC2-A96A-9BEC8D337F94}"/>
    <cellStyle name="Normal 3 4 2 2 2" xfId="590" xr:uid="{00000000-0005-0000-0000-000004000000}"/>
    <cellStyle name="Normal 3 4 2 2 2 10" xfId="48407" xr:uid="{07AE3D42-B7BE-403D-A2B5-708BCAF7B7C8}"/>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2 4" xfId="59526" xr:uid="{C1D7F1BF-3807-48CE-8FF5-3B8ABC71C051}"/>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2 7" xfId="53543" xr:uid="{579D83DC-B1F2-401C-ABE2-12A9FA657BF9}"/>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3 4" xfId="56556" xr:uid="{07973D5E-E772-4233-B1CA-84C2A1865487}"/>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2 8" xfId="50573" xr:uid="{8BE6D9C9-D597-4FAA-8506-4F88FFCFC7EC}"/>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2 4" xfId="58082" xr:uid="{7AAA87DA-E73F-4D91-B957-BB4CA47A33C8}"/>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3 7" xfId="52099" xr:uid="{9C52AB35-8BD6-4F98-8E89-17666F449CF7}"/>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4 4" xfId="55112" xr:uid="{85C32465-9FF3-405F-A551-E622726E8516}"/>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2 9" xfId="49129" xr:uid="{70443AA2-1E70-4BAD-9536-4EE6C43ECE6D}"/>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2 4" xfId="58804" xr:uid="{BB410131-8FCF-4A6C-9CE4-F52B1F3588EE}"/>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2 7" xfId="52821" xr:uid="{2B12AEE4-02C5-4A4F-ABA5-397F3CB4F09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3 4" xfId="55834" xr:uid="{9520A1AB-613A-4C5B-A0F8-4CA6F2A36BF9}"/>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3 8" xfId="49851" xr:uid="{13EFB028-2687-4668-A465-589BFD15D93E}"/>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2 4" xfId="57360" xr:uid="{74807335-5E0C-4834-841F-3F35F743C41E}"/>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4 7" xfId="51377" xr:uid="{8F78411D-5FC7-488D-B094-275641F882EC}"/>
    <cellStyle name="Normal 3 4 2 2 2 5" xfId="12553" xr:uid="{D317765F-A021-4D44-9D54-3BAD1C301DB9}"/>
    <cellStyle name="Normal 3 4 2 2 2 5 2" xfId="30480" xr:uid="{C7CB77E6-386C-41DB-90D8-A4510F86787C}"/>
    <cellStyle name="Normal 3 4 2 2 2 5 3" xfId="42425" xr:uid="{92A005B2-2F58-483D-B80E-944140A42C2B}"/>
    <cellStyle name="Normal 3 4 2 2 2 5 4" xfId="54390" xr:uid="{23BB94C1-FA84-4108-A306-C9389E745C0E}"/>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2 4" xfId="59178" xr:uid="{DCC18BA4-8208-44DD-A967-B1E97FFE21A3}"/>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2 7" xfId="53195" xr:uid="{9F3CBEF4-1D8D-4A2A-80E9-D3D445112297}"/>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3 4" xfId="56208" xr:uid="{09E537BB-DFB6-449B-979F-1F24A7DEE29C}"/>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2 8" xfId="50225" xr:uid="{1C3A04DE-F97B-4D75-8360-3BDB6D050EF1}"/>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2 4" xfId="57734" xr:uid="{1DC601D3-3E5E-4AF8-B549-219BE39FBDDF}"/>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3 7" xfId="51751" xr:uid="{2D41DC82-FCE4-4BF4-9C22-32430B8107AF}"/>
    <cellStyle name="Normal 3 4 2 2 3 4" xfId="12927" xr:uid="{48561A7B-8C1D-41C2-82B9-EF5F85D10748}"/>
    <cellStyle name="Normal 3 4 2 2 3 4 2" xfId="30854" xr:uid="{5718EDC8-86C8-4DA6-B1DF-3C30A9597413}"/>
    <cellStyle name="Normal 3 4 2 2 3 4 3" xfId="42799" xr:uid="{968F219C-50BB-410B-A1BD-A84E43622E57}"/>
    <cellStyle name="Normal 3 4 2 2 3 4 4" xfId="54764" xr:uid="{F4AB6E1B-D534-4C40-B025-D6156F4F4002}"/>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3 9" xfId="48781" xr:uid="{490982E2-F859-4729-8E9F-CEF7513E50AE}"/>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2 4" xfId="58456" xr:uid="{19B8ED34-F6DE-438B-A86C-54DD40C476C9}"/>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2 7" xfId="52473" xr:uid="{704C255F-78C6-415B-8F22-F3FE42529850}"/>
    <cellStyle name="Normal 3 4 2 2 4 3" xfId="13649" xr:uid="{2221D009-85C0-4BA8-9606-8913957FB3C8}"/>
    <cellStyle name="Normal 3 4 2 2 4 3 2" xfId="31576" xr:uid="{7DD9B227-864C-422E-A879-17A88259FAA8}"/>
    <cellStyle name="Normal 3 4 2 2 4 3 3" xfId="43521" xr:uid="{03D971EF-9C03-4FF4-986A-5285B0A27D77}"/>
    <cellStyle name="Normal 3 4 2 2 4 3 4" xfId="55486" xr:uid="{071218F3-3296-4E3D-8978-C10547A99E6F}"/>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4 8" xfId="49503" xr:uid="{A7045C0E-E2E8-438C-8162-6FFE19C40775}"/>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2 4" xfId="57012" xr:uid="{FE3B8841-F570-4340-8757-D45ED496A057}"/>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5 7" xfId="51029" xr:uid="{ECB2A4F2-DD7B-4772-B313-8D91005DB9E8}"/>
    <cellStyle name="Normal 3 4 2 2 6" xfId="12205" xr:uid="{92FF6CD6-63CD-4760-BF86-F68A7B7C0FF7}"/>
    <cellStyle name="Normal 3 4 2 2 6 2" xfId="30132" xr:uid="{7D8D4F7B-9FDD-4596-B888-272F48A5EBAE}"/>
    <cellStyle name="Normal 3 4 2 2 6 3" xfId="42077" xr:uid="{8391AA67-955E-4975-908C-932031C2E1BC}"/>
    <cellStyle name="Normal 3 4 2 2 6 4" xfId="54042" xr:uid="{4D4EBC27-B72A-4C00-AB1F-3A63BC325402}"/>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11" xfId="48175" xr:uid="{DB08F4B9-A665-4DAE-B186-9267DF7CC3E5}"/>
    <cellStyle name="Normal 3 4 2 3 2" xfId="706" xr:uid="{00000000-0005-0000-0000-000004000000}"/>
    <cellStyle name="Normal 3 4 2 3 2 10" xfId="48523" xr:uid="{4000AEA7-A92D-4BDA-BCA9-0952815D1B29}"/>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2 4" xfId="59642" xr:uid="{793427F9-E651-416E-8F89-2D888D8E60CF}"/>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2 7" xfId="53659" xr:uid="{55658DC4-75CA-44C4-A8DF-E1EFC5C6F941}"/>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3 4" xfId="56672" xr:uid="{9B757C39-ECAE-4FEF-8C71-C7D4784171D0}"/>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2 8" xfId="50689" xr:uid="{4B960182-3B09-425A-8625-FDC5CF23F236}"/>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2 4" xfId="58198" xr:uid="{9B14BE42-DA5C-4E85-ABC3-3B7AB5B39632}"/>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3 7" xfId="52215" xr:uid="{08552C5E-B8D7-45E6-A176-7B4B36593DEF}"/>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4 4" xfId="55228" xr:uid="{73C0DCDF-7353-4358-B21D-8D0DF5A3AA07}"/>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2 9" xfId="49245" xr:uid="{8CC6C5AB-BE72-47E4-B613-7463558A298B}"/>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2 4" xfId="58920" xr:uid="{A496BAD0-0155-46F3-9173-2D3E8ABDBE26}"/>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2 7" xfId="52937" xr:uid="{E9465CB5-C53A-4067-9E89-F39DE1CF9CC3}"/>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3 4" xfId="55950" xr:uid="{0A5FD917-C933-42A5-9007-E4DF53103EF3}"/>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3 8" xfId="49967" xr:uid="{B2449A3C-FF66-4C1F-87BF-6CE24436C36A}"/>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2 4" xfId="57476" xr:uid="{9411E1E4-9FF9-4CF0-944C-A6E7A37BE095}"/>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4 7" xfId="51493" xr:uid="{89828EFA-9459-4DA5-AAAD-BA2020EFC92E}"/>
    <cellStyle name="Normal 3 4 2 3 2 5" xfId="12669" xr:uid="{6EA95F8A-0252-458D-92A3-8A1FCF14A0F7}"/>
    <cellStyle name="Normal 3 4 2 3 2 5 2" xfId="30596" xr:uid="{12348FFA-B864-4FF6-941D-A1AF44FEBC20}"/>
    <cellStyle name="Normal 3 4 2 3 2 5 3" xfId="42541" xr:uid="{7543F15E-527F-4894-9764-6CA4CF0A3975}"/>
    <cellStyle name="Normal 3 4 2 3 2 5 4" xfId="54506" xr:uid="{F3D3794C-84E5-493E-A7DC-B768E40A91E8}"/>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2 4" xfId="59294" xr:uid="{2CAE96BA-8FA4-4D67-947B-88FEA7BDAA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2 7" xfId="53311" xr:uid="{A6965C7F-CCEE-4B49-B1D3-C286549B2F52}"/>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3 4" xfId="56324" xr:uid="{880BE8B7-6025-4FD9-BF59-4BF02FB851B8}"/>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2 8" xfId="50341" xr:uid="{ADCCD8D2-D69B-4179-8558-D3449CAB444C}"/>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2 4" xfId="57850" xr:uid="{02674EBD-6173-4F6E-8CF5-463EE48C9D07}"/>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3 7" xfId="51867" xr:uid="{575D450B-93E0-4E8E-AEED-FF0FB7C6C376}"/>
    <cellStyle name="Normal 3 4 2 3 3 4" xfId="13043" xr:uid="{C4A024C9-1B49-4E26-A698-826E25774237}"/>
    <cellStyle name="Normal 3 4 2 3 3 4 2" xfId="30970" xr:uid="{F0C1ED7B-9CC4-4C8A-83BE-14D28C051183}"/>
    <cellStyle name="Normal 3 4 2 3 3 4 3" xfId="42915" xr:uid="{75CA532E-8130-492D-97BF-7E93198EF54F}"/>
    <cellStyle name="Normal 3 4 2 3 3 4 4" xfId="54880" xr:uid="{D039387A-7B52-493D-AD34-E7A3D0681D3C}"/>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3 9" xfId="48897" xr:uid="{C2666C53-80B2-4D38-918B-222F44E43DCD}"/>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2 4" xfId="58572" xr:uid="{E9183354-C1EE-4848-A431-1A9DD8A51134}"/>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2 7" xfId="52589" xr:uid="{49A7664E-8F37-479F-8915-7586B82C32C4}"/>
    <cellStyle name="Normal 3 4 2 3 4 3" xfId="13765" xr:uid="{4B9F26BA-5B6B-4E01-90D8-0F52251A83C6}"/>
    <cellStyle name="Normal 3 4 2 3 4 3 2" xfId="31692" xr:uid="{12C0B4D7-2000-4651-8497-C89B67A1F4B3}"/>
    <cellStyle name="Normal 3 4 2 3 4 3 3" xfId="43637" xr:uid="{9C354E86-E017-4F64-9D34-91428B5A5E48}"/>
    <cellStyle name="Normal 3 4 2 3 4 3 4" xfId="55602" xr:uid="{5F5C5870-8675-4BF0-9EB1-7F29D94D3B7A}"/>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4 8" xfId="49619" xr:uid="{DDA7CC96-5489-4D56-B092-EC8AB8CD1A3F}"/>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2 4" xfId="57128" xr:uid="{36D96037-85DE-426B-B208-C3E94E14DBA1}"/>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5 7" xfId="51145" xr:uid="{1FC8643B-264A-4578-840E-3D0AEF9B0872}"/>
    <cellStyle name="Normal 3 4 2 3 6" xfId="12321" xr:uid="{43D0A89D-8D5D-4D33-AB02-43416CCC78F9}"/>
    <cellStyle name="Normal 3 4 2 3 6 2" xfId="30248" xr:uid="{85C21A9D-5B24-4B2A-B3E9-79766F2D6423}"/>
    <cellStyle name="Normal 3 4 2 3 6 3" xfId="42193" xr:uid="{D6A41B2E-8F4B-45C7-98EE-ED56C9537FD0}"/>
    <cellStyle name="Normal 3 4 2 3 6 4" xfId="54158" xr:uid="{65BC0F5A-E633-4FCC-ACDC-21A7D4A96455}"/>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10" xfId="48291" xr:uid="{CC140AB2-BC51-4E0A-A561-CE5329E6606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2 4" xfId="59410" xr:uid="{FD454903-DA5E-4AD3-A069-EB2E1A3F3ACA}"/>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2 7" xfId="53427" xr:uid="{38F9FA16-CBD5-4EC0-9A28-D13AC35507D9}"/>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3 4" xfId="56440" xr:uid="{3F2C49C3-6595-4C3D-A89E-453057256E14}"/>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2 8" xfId="50457" xr:uid="{1EBA46A4-197A-442D-846A-B1A968CED5FC}"/>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2 4" xfId="57966" xr:uid="{6CBA1969-A81B-4E6E-BF86-741715638206}"/>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3 7" xfId="51983" xr:uid="{FC2F0F0F-E21F-4BC3-8BE5-E045AA66FDC7}"/>
    <cellStyle name="Normal 3 4 2 4 2 4" xfId="13159" xr:uid="{6CFC3CDB-F494-45E7-B932-BA0C4266D98A}"/>
    <cellStyle name="Normal 3 4 2 4 2 4 2" xfId="31086" xr:uid="{87FB565F-9D88-45E2-944F-5FE93D3DA80C}"/>
    <cellStyle name="Normal 3 4 2 4 2 4 3" xfId="43031" xr:uid="{FA1F4190-95DA-41D4-A150-B0F6C16C8498}"/>
    <cellStyle name="Normal 3 4 2 4 2 4 4" xfId="54996" xr:uid="{A7B6A96C-18C8-4DBB-AFBE-F7FFF66A01E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2 9" xfId="49013" xr:uid="{ED73AF5E-260A-4044-A488-C4280F5FA5DA}"/>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2 4" xfId="58688" xr:uid="{43D18652-37CB-4B2B-801A-A3B7EB8212CC}"/>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2 7" xfId="52705" xr:uid="{3C82E8DB-88CF-448D-8F45-6BEE60155880}"/>
    <cellStyle name="Normal 3 4 2 4 3 3" xfId="13881" xr:uid="{221E41D2-8D37-447A-B818-7758D1C5235B}"/>
    <cellStyle name="Normal 3 4 2 4 3 3 2" xfId="31808" xr:uid="{1A458A2E-F32D-4164-BA23-CA2CD43D9B82}"/>
    <cellStyle name="Normal 3 4 2 4 3 3 3" xfId="43753" xr:uid="{6CEF5E01-3927-464D-A123-70C2CE421FA4}"/>
    <cellStyle name="Normal 3 4 2 4 3 3 4" xfId="55718" xr:uid="{8352A978-AC05-4132-AE46-A930BCC47F49}"/>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3 8" xfId="49735" xr:uid="{4F230732-B328-4DFC-B955-4E5CC1196661}"/>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2 4" xfId="57244" xr:uid="{236C4C1E-CFDC-45E7-B12D-F9017A7CDB6A}"/>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4 7" xfId="51261" xr:uid="{29EA547F-62A8-401E-BEAC-21A91548E002}"/>
    <cellStyle name="Normal 3 4 2 4 5" xfId="12437" xr:uid="{4213A33C-FFB8-464F-9D4F-70D3FAB30C66}"/>
    <cellStyle name="Normal 3 4 2 4 5 2" xfId="30364" xr:uid="{AB188FCD-4E67-4435-A2FE-8F4046F0B193}"/>
    <cellStyle name="Normal 3 4 2 4 5 3" xfId="42309" xr:uid="{84733789-89C8-4772-85E5-4758568D0B23}"/>
    <cellStyle name="Normal 3 4 2 4 5 4" xfId="54274" xr:uid="{FC06E9B7-E855-42CC-B7A6-6357408836EB}"/>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2 4" xfId="59062" xr:uid="{C0D78431-C8C2-407E-97FF-4E19A82A5CDA}"/>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2 7" xfId="53079" xr:uid="{DE7C654A-A601-48D7-B949-7948FAD3A1E6}"/>
    <cellStyle name="Normal 3 4 2 5 2 3" xfId="14255" xr:uid="{80D96477-DE4B-478B-978D-A294B6FCDD9B}"/>
    <cellStyle name="Normal 3 4 2 5 2 3 2" xfId="32182" xr:uid="{A489597D-1A8A-4DBF-AB87-39F43A9DA97C}"/>
    <cellStyle name="Normal 3 4 2 5 2 3 3" xfId="44127" xr:uid="{B4F671ED-DABA-4A9A-923A-CACD948E532B}"/>
    <cellStyle name="Normal 3 4 2 5 2 3 4" xfId="56092" xr:uid="{E573FAD7-6BA5-4BE1-939E-CAB0361EF9C0}"/>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2 8" xfId="50109" xr:uid="{AFDAF6CF-E382-4127-8381-C7EB781640F3}"/>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2 4" xfId="57618" xr:uid="{4A827E8F-3C2B-47E2-A717-35936E2F6A41}"/>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3 7" xfId="51635" xr:uid="{FC6303F6-A99C-442C-9447-1068B8D6940A}"/>
    <cellStyle name="Normal 3 4 2 5 4" xfId="12811" xr:uid="{CBB60FD2-0658-4499-96DB-082CF7E7B908}"/>
    <cellStyle name="Normal 3 4 2 5 4 2" xfId="30738" xr:uid="{A3089905-4B20-445E-BC57-E9BABDEE15F2}"/>
    <cellStyle name="Normal 3 4 2 5 4 3" xfId="42683" xr:uid="{CBBEF287-41FB-4BE9-AF92-DFFA1596D723}"/>
    <cellStyle name="Normal 3 4 2 5 4 4" xfId="54648" xr:uid="{35EA71A7-0901-4886-B221-46354B37645E}"/>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5 9" xfId="48665" xr:uid="{C8372AEB-971E-410B-BD37-838AF8AEBA74}"/>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2 4" xfId="58340" xr:uid="{A4ACB4A1-1F70-4D62-8291-97D2F73DD14D}"/>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2 7" xfId="52357" xr:uid="{D0C7B9BD-454E-4329-ADA0-A9F32DD95996}"/>
    <cellStyle name="Normal 3 4 2 6 3" xfId="13533" xr:uid="{F708DE90-4DA2-4EDD-9235-635067F6A916}"/>
    <cellStyle name="Normal 3 4 2 6 3 2" xfId="31460" xr:uid="{403D3CC8-28D1-4C1C-9411-E84E18D553B7}"/>
    <cellStyle name="Normal 3 4 2 6 3 3" xfId="43405" xr:uid="{7E4DF766-3510-4EF7-9A46-8DDDD50478FA}"/>
    <cellStyle name="Normal 3 4 2 6 3 4" xfId="55370" xr:uid="{0F87CB11-C8EA-4732-B0C3-15142424CB4D}"/>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6 8" xfId="49387" xr:uid="{269B4DDD-6F6C-4A5D-88DB-8732FC052C71}"/>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2 4" xfId="56896" xr:uid="{261CF2A0-4D27-49F7-AE62-BB855A8AC2CA}"/>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7 7" xfId="50913" xr:uid="{6A66BCCC-C74D-4418-91C4-6759B95DFD93}"/>
    <cellStyle name="Normal 3 4 2 8" xfId="12089" xr:uid="{1A960136-9C3A-4A2B-831C-C4E201C0AEB6}"/>
    <cellStyle name="Normal 3 4 2 8 2" xfId="30016" xr:uid="{AF67FF0E-1E1D-459C-A974-09B330DFC8E6}"/>
    <cellStyle name="Normal 3 4 2 8 3" xfId="41961" xr:uid="{064923DD-DA65-44BD-B57B-E4B980833DA4}"/>
    <cellStyle name="Normal 3 4 2 8 4" xfId="53926" xr:uid="{6A073671-C7EF-4A8A-BBA1-20766F6C02CA}"/>
    <cellStyle name="Normal 3 4 2 9" xfId="18048" xr:uid="{87E52485-011A-42F9-B18C-3C27E76BAAB5}"/>
    <cellStyle name="Normal 3 4 3" xfId="184" xr:uid="{00000000-0005-0000-0000-000004000000}"/>
    <cellStyle name="Normal 3 4 3 10" xfId="36036" xr:uid="{0AD097C3-643D-4939-A8F0-EA9DB02C4505}"/>
    <cellStyle name="Normal 3 4 3 11" xfId="48001" xr:uid="{9AAE6CC2-0895-40C8-969E-E9372B607F61}"/>
    <cellStyle name="Normal 3 4 3 2" xfId="532" xr:uid="{00000000-0005-0000-0000-000004000000}"/>
    <cellStyle name="Normal 3 4 3 2 10" xfId="48349" xr:uid="{005D6A87-1DB9-4472-B4C4-7616E5951394}"/>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2 4" xfId="59468" xr:uid="{74E1C376-846E-4C28-81D1-8F2756B58964}"/>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2 7" xfId="53485" xr:uid="{545C01FA-8DD8-41EE-B91E-B2F2BDBDA241}"/>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3 4" xfId="56498" xr:uid="{F69B65A1-06D9-44FC-BA6A-A101951EC17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2 8" xfId="50515" xr:uid="{5123033E-BB8A-42C2-92BD-51A9D5912E54}"/>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2 4" xfId="58024" xr:uid="{CCDE77F5-B506-4A12-A93B-75463A53A621}"/>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3 7" xfId="52041" xr:uid="{F6D5B0C8-9E1A-48E7-9AE1-DC2C59075C47}"/>
    <cellStyle name="Normal 3 4 3 2 2 4" xfId="13217" xr:uid="{CC916EB8-372E-493D-80A3-0B83D8651574}"/>
    <cellStyle name="Normal 3 4 3 2 2 4 2" xfId="31144" xr:uid="{3959A69D-5083-4F8E-B0E2-8D0373780464}"/>
    <cellStyle name="Normal 3 4 3 2 2 4 3" xfId="43089" xr:uid="{08058A1A-FCB1-4D7B-9AE0-903FEA938817}"/>
    <cellStyle name="Normal 3 4 3 2 2 4 4" xfId="55054" xr:uid="{B2E4E619-F4FA-4B84-8A3C-2F7418477A6A}"/>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2 9" xfId="49071" xr:uid="{56234816-366C-4B68-848E-FE2D87C081C2}"/>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2 4" xfId="58746" xr:uid="{52FA1EC7-1012-4E76-97AA-EE7D00ABE588}"/>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2 7" xfId="52763" xr:uid="{07FF69E5-2893-42EB-B0C1-E1D00E0CD223}"/>
    <cellStyle name="Normal 3 4 3 2 3 3" xfId="13939" xr:uid="{E11C7492-FADF-41AE-B6C2-F6A1B6894428}"/>
    <cellStyle name="Normal 3 4 3 2 3 3 2" xfId="31866" xr:uid="{C49246AD-A220-4D25-8D7E-6E5AED709FC2}"/>
    <cellStyle name="Normal 3 4 3 2 3 3 3" xfId="43811" xr:uid="{FCBACC03-013F-4095-BFCE-9BFA4E40BAA9}"/>
    <cellStyle name="Normal 3 4 3 2 3 3 4" xfId="55776" xr:uid="{344F9F6B-F676-4EE8-B766-0541A5807D76}"/>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3 8" xfId="49793" xr:uid="{F5EB05C9-A15F-42F3-8DCF-B101830636D0}"/>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2 4" xfId="57302" xr:uid="{DF83CFDF-A4C7-4AF2-A110-2FF4C81D9B2A}"/>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4 7" xfId="51319" xr:uid="{C373FC07-1AFC-43AF-AA85-BF801FF38322}"/>
    <cellStyle name="Normal 3 4 3 2 5" xfId="12495" xr:uid="{9AB2FC52-B7DB-4DE8-877D-B8C0F386B1E3}"/>
    <cellStyle name="Normal 3 4 3 2 5 2" xfId="30422" xr:uid="{B59401DC-CADC-4C03-A272-AF900C8046CE}"/>
    <cellStyle name="Normal 3 4 3 2 5 3" xfId="42367" xr:uid="{509200FB-FC1A-4797-8C47-3E87FF6B0657}"/>
    <cellStyle name="Normal 3 4 3 2 5 4" xfId="54332" xr:uid="{0A94488A-0A9B-45CF-B71C-58174E104D16}"/>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2 4" xfId="59120" xr:uid="{8F875296-4BCF-427E-B944-07FCCC8F6A76}"/>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2 7" xfId="53137" xr:uid="{FFC35F1D-CF81-4BC6-B047-A8B21B781431}"/>
    <cellStyle name="Normal 3 4 3 3 2 3" xfId="14313" xr:uid="{89332B5B-6F25-4BD2-A7D8-97650516B9FB}"/>
    <cellStyle name="Normal 3 4 3 3 2 3 2" xfId="32240" xr:uid="{CD58120A-0671-4674-8C2A-52979E824682}"/>
    <cellStyle name="Normal 3 4 3 3 2 3 3" xfId="44185" xr:uid="{56A140C8-4907-42CD-8146-513EFA599AC4}"/>
    <cellStyle name="Normal 3 4 3 3 2 3 4" xfId="56150" xr:uid="{725F0124-8F72-4FA6-BFCB-F93FDE8107FA}"/>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2 8" xfId="50167" xr:uid="{C048BB21-3B80-4B76-9DBD-FD00663B1156}"/>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2 4" xfId="57676" xr:uid="{6CCA5E88-8BC4-4CBC-862E-8C260C7F5F6F}"/>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3 7" xfId="51693" xr:uid="{AC9806CC-FF1D-42B0-8746-A7496A349F5A}"/>
    <cellStyle name="Normal 3 4 3 3 4" xfId="12869" xr:uid="{E25BF992-52FC-4BAC-BE91-0B13EA66FC47}"/>
    <cellStyle name="Normal 3 4 3 3 4 2" xfId="30796" xr:uid="{28D0ACB5-294A-4CEA-86F6-B483799694E1}"/>
    <cellStyle name="Normal 3 4 3 3 4 3" xfId="42741" xr:uid="{5B8603C3-DA29-4E37-B3FB-98C6CE9A2BEE}"/>
    <cellStyle name="Normal 3 4 3 3 4 4" xfId="54706" xr:uid="{366067B2-18B8-48C3-AFED-813F7542F08B}"/>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3 9" xfId="48723" xr:uid="{6B1AB624-AE8D-4E70-8212-8A6E983AE4DC}"/>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2 4" xfId="58398" xr:uid="{EBD0EB4A-4E38-40A5-A119-E0DFAB2A3B30}"/>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2 7" xfId="52415" xr:uid="{2E451260-483C-46B6-8714-668E05B37606}"/>
    <cellStyle name="Normal 3 4 3 4 3" xfId="13591" xr:uid="{64747B13-5BD8-4D81-851C-0A82AE48E325}"/>
    <cellStyle name="Normal 3 4 3 4 3 2" xfId="31518" xr:uid="{FA1F749A-1226-49B2-BDFD-64867400AA1F}"/>
    <cellStyle name="Normal 3 4 3 4 3 3" xfId="43463" xr:uid="{D0115617-A9BF-4BDB-8D19-EC6847A751D4}"/>
    <cellStyle name="Normal 3 4 3 4 3 4" xfId="55428" xr:uid="{7117196B-330A-4BC3-A2C4-5D9BED608EBD}"/>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4 8" xfId="49445" xr:uid="{A5DB5BBE-6457-4BF2-8504-C63C6239C7D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2 4" xfId="56954" xr:uid="{32FCBA29-DE1B-4D8B-B52D-150870C4C016}"/>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5 7" xfId="50971" xr:uid="{C7D9748B-2F87-4769-8C6E-559FBC2DDE37}"/>
    <cellStyle name="Normal 3 4 3 6" xfId="12147" xr:uid="{8E3AEC87-6199-47EB-AF85-A78932A7A3A6}"/>
    <cellStyle name="Normal 3 4 3 6 2" xfId="30074" xr:uid="{97B76F3E-F719-4A9F-9F01-0C1C0CCDEA14}"/>
    <cellStyle name="Normal 3 4 3 6 3" xfId="42019" xr:uid="{B53BC467-C4D3-4649-A424-EC1CFC9DDDA5}"/>
    <cellStyle name="Normal 3 4 3 6 4" xfId="53984" xr:uid="{21773321-0F62-4B8F-8C6A-19CFB8B66919}"/>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11" xfId="48117" xr:uid="{03C99961-0A6B-47C7-A12E-B3383349BB65}"/>
    <cellStyle name="Normal 3 4 4 2" xfId="648" xr:uid="{00000000-0005-0000-0000-000004000000}"/>
    <cellStyle name="Normal 3 4 4 2 10" xfId="48465" xr:uid="{724E6729-0973-4163-8D3B-55A51A9B70D9}"/>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2 4" xfId="59584" xr:uid="{370B0740-B89D-47A4-86D2-4986EE86B84B}"/>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2 7" xfId="53601" xr:uid="{0C7BB803-4200-4120-8AC4-1F48ED278209}"/>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3 4" xfId="56614" xr:uid="{4E810ADC-77B4-4E8B-8F5D-66FBE3C667AD}"/>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2 8" xfId="50631" xr:uid="{B90EAAF1-7E82-4F1E-9BDE-3A311664ABB6}"/>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2 4" xfId="58140" xr:uid="{1D3026DE-8ECD-46EE-A01C-E39970649086}"/>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3 7" xfId="52157" xr:uid="{A095FEEA-B18C-437A-B69E-D510D25ED4DF}"/>
    <cellStyle name="Normal 3 4 4 2 2 4" xfId="13333" xr:uid="{3884413A-704A-4E71-872C-0FCE573F17CB}"/>
    <cellStyle name="Normal 3 4 4 2 2 4 2" xfId="31260" xr:uid="{9059D230-EF7A-41CD-A8F5-42DA3B6F4913}"/>
    <cellStyle name="Normal 3 4 4 2 2 4 3" xfId="43205" xr:uid="{BC7E6905-2C52-44E8-B66D-25AF6687D03B}"/>
    <cellStyle name="Normal 3 4 4 2 2 4 4" xfId="55170" xr:uid="{6B8536FB-B4C0-4CFB-8367-69248ABCB513}"/>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2 9" xfId="49187" xr:uid="{827C6453-5E12-4423-B4BD-FEBDF9613771}"/>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2 4" xfId="58862" xr:uid="{A08DE0B9-3005-44AE-A9DF-1B44A2A7A8A5}"/>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2 7" xfId="52879" xr:uid="{C6B7F375-6F00-4C2C-B572-4E2CE49A2CA8}"/>
    <cellStyle name="Normal 3 4 4 2 3 3" xfId="14055" xr:uid="{01D39210-FF7C-4B86-B859-265182791C9E}"/>
    <cellStyle name="Normal 3 4 4 2 3 3 2" xfId="31982" xr:uid="{95D4C15A-FE5A-40DD-BD2C-EA4B8C9006BA}"/>
    <cellStyle name="Normal 3 4 4 2 3 3 3" xfId="43927" xr:uid="{04C24B3E-5467-4580-B8B9-B2A99AF0BED9}"/>
    <cellStyle name="Normal 3 4 4 2 3 3 4" xfId="55892" xr:uid="{AFA00F1A-75AD-4494-9BFC-DF5E8EF4F5F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3 8" xfId="49909" xr:uid="{FFBC0D31-725B-4CBD-96B1-2602819D1E49}"/>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2 4" xfId="57418" xr:uid="{B1EDF66C-5894-4350-A9D3-C18E89EFFB2B}"/>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4 7" xfId="51435" xr:uid="{1F928074-2BA6-4B3B-B1A5-FF2A7A8084D4}"/>
    <cellStyle name="Normal 3 4 4 2 5" xfId="12611" xr:uid="{83AF4D21-E6D6-4B24-A470-5C5B24D4D5C1}"/>
    <cellStyle name="Normal 3 4 4 2 5 2" xfId="30538" xr:uid="{334D61DE-E0F9-423D-80FD-F6EFADDDF075}"/>
    <cellStyle name="Normal 3 4 4 2 5 3" xfId="42483" xr:uid="{39C27E43-6A82-4CD5-A793-054BBB3691B2}"/>
    <cellStyle name="Normal 3 4 4 2 5 4" xfId="54448" xr:uid="{83D526F2-F94D-4A97-82F8-20CC790EF028}"/>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2 4" xfId="59236" xr:uid="{C9F015CA-0145-40E3-859C-88A3CE44D9E2}"/>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2 7" xfId="53253" xr:uid="{AD5B1482-ED19-404C-9E12-287BB9E2FE0A}"/>
    <cellStyle name="Normal 3 4 4 3 2 3" xfId="14429" xr:uid="{6C399546-E0E1-46BA-8707-0A149304EED6}"/>
    <cellStyle name="Normal 3 4 4 3 2 3 2" xfId="32356" xr:uid="{E920A0E9-F5B6-42DE-AA52-793AE7B77C3C}"/>
    <cellStyle name="Normal 3 4 4 3 2 3 3" xfId="44301" xr:uid="{724E2A30-D732-4562-BC52-580E64307ED9}"/>
    <cellStyle name="Normal 3 4 4 3 2 3 4" xfId="56266" xr:uid="{D30FC2A4-BC24-4D51-9B84-27C96B7C94B7}"/>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2 8" xfId="50283" xr:uid="{2D5BAF1A-684F-45D3-A3E4-4ED2F7C1788B}"/>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2 4" xfId="57792" xr:uid="{8CD8AA66-8DB5-4119-9332-0F3AC8D91BFD}"/>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3 7" xfId="51809" xr:uid="{DAED8FB0-46E2-4276-9B88-8B200D297EA5}"/>
    <cellStyle name="Normal 3 4 4 3 4" xfId="12985" xr:uid="{6E85CAE1-8B98-4B8B-8497-084EE26A7BD3}"/>
    <cellStyle name="Normal 3 4 4 3 4 2" xfId="30912" xr:uid="{39A45CE5-EFB1-4686-97FE-506CFEA7989E}"/>
    <cellStyle name="Normal 3 4 4 3 4 3" xfId="42857" xr:uid="{E780FC5D-D8D1-42C6-B46E-95D42E2FEC5C}"/>
    <cellStyle name="Normal 3 4 4 3 4 4" xfId="54822" xr:uid="{9259363C-B3D6-4F39-9F1F-111FEE13FB0D}"/>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3 9" xfId="48839" xr:uid="{9B540383-E38E-4C65-BED3-D8269235DDFD}"/>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2 4" xfId="58514" xr:uid="{F1302B4B-FFB9-4185-8999-BEC6E13ABBBA}"/>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2 7" xfId="52531" xr:uid="{AD7FBB29-FCD9-414D-8D2F-9B92545BACD1}"/>
    <cellStyle name="Normal 3 4 4 4 3" xfId="13707" xr:uid="{8BFE40E7-C77C-4484-B381-5664EC9831EF}"/>
    <cellStyle name="Normal 3 4 4 4 3 2" xfId="31634" xr:uid="{0C2AC102-306B-4024-A82D-CC14FB877442}"/>
    <cellStyle name="Normal 3 4 4 4 3 3" xfId="43579" xr:uid="{9944DFE7-D940-47E5-A7F8-CBAD47BF6DA0}"/>
    <cellStyle name="Normal 3 4 4 4 3 4" xfId="55544" xr:uid="{4D6FAD56-8669-455C-A065-660F9A0BEE9B}"/>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4 8" xfId="49561" xr:uid="{5DABA903-15EA-4766-87CC-EFF7B160662A}"/>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2 4" xfId="57070" xr:uid="{30AFB172-807B-4F49-845B-79C59B9BF8ED}"/>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5 7" xfId="51087" xr:uid="{D38C1EA0-5C4B-460E-B239-E05C98995219}"/>
    <cellStyle name="Normal 3 4 4 6" xfId="12263" xr:uid="{6B71FC98-DFE1-4E9A-A2C4-048751CD305E}"/>
    <cellStyle name="Normal 3 4 4 6 2" xfId="30190" xr:uid="{970045AB-E325-480A-94C2-441311D49DA3}"/>
    <cellStyle name="Normal 3 4 4 6 3" xfId="42135" xr:uid="{B713AB9A-3367-448A-B470-7A6D3CBDDBA7}"/>
    <cellStyle name="Normal 3 4 4 6 4" xfId="54100" xr:uid="{A075B767-AEFC-4FAF-B5A5-F96A5273341E}"/>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10" xfId="48233" xr:uid="{10A458C1-DCA4-4E0E-B278-7633945AF4ED}"/>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2 4" xfId="59352" xr:uid="{4C71847D-7BBB-4DBC-91F3-AAA4B61D402B}"/>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2 7" xfId="53369" xr:uid="{3A1FBCDC-F363-405E-9EDE-A6B47DDC0EB0}"/>
    <cellStyle name="Normal 3 4 5 2 2 3" xfId="14545" xr:uid="{D0648B80-FE0A-4BC4-B0EB-A505A8AD4FF1}"/>
    <cellStyle name="Normal 3 4 5 2 2 3 2" xfId="32472" xr:uid="{0B1BCD9D-D2AA-4248-ABBC-5291389A3A68}"/>
    <cellStyle name="Normal 3 4 5 2 2 3 3" xfId="44417" xr:uid="{D3BF8F59-70EA-4C3B-94A6-64A14A4966AC}"/>
    <cellStyle name="Normal 3 4 5 2 2 3 4" xfId="56382" xr:uid="{9A482292-D2AE-42C1-B5F3-74CCF4FDB7E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2 8" xfId="50399" xr:uid="{1313A1E5-9D21-4C29-A336-3F50032F95A3}"/>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2 4" xfId="57908" xr:uid="{C020DB3F-B817-4B6E-A138-FF6E53FD042D}"/>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3 7" xfId="51925" xr:uid="{F8D8065C-943A-489D-9815-080216A6444B}"/>
    <cellStyle name="Normal 3 4 5 2 4" xfId="13101" xr:uid="{A8130A7D-1493-4C67-95BD-FAC10A1B6167}"/>
    <cellStyle name="Normal 3 4 5 2 4 2" xfId="31028" xr:uid="{F45C24D3-B440-4974-9CE2-0190E2BE4445}"/>
    <cellStyle name="Normal 3 4 5 2 4 3" xfId="42973" xr:uid="{3B3DA05A-6D4D-4327-B1CD-6FB319674E50}"/>
    <cellStyle name="Normal 3 4 5 2 4 4" xfId="54938" xr:uid="{CDB40C4F-0856-469D-B5B6-45E41D2AC9A9}"/>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2 9" xfId="48955" xr:uid="{B7F9E3FB-BC77-40DF-BFF2-9A1083D6E0BE}"/>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2 4" xfId="58630" xr:uid="{D89D4BA0-7138-4E4E-8633-0C2F4425D0FD}"/>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2 7" xfId="52647" xr:uid="{942CE282-A5AC-4F88-9510-D0C1B55AA87A}"/>
    <cellStyle name="Normal 3 4 5 3 3" xfId="13823" xr:uid="{CC712AAA-26EA-4783-8E8A-BAE75F54EAE9}"/>
    <cellStyle name="Normal 3 4 5 3 3 2" xfId="31750" xr:uid="{D8FBA400-8B39-4784-97EE-542CD00223E8}"/>
    <cellStyle name="Normal 3 4 5 3 3 3" xfId="43695" xr:uid="{34ED8C14-42EF-4CB6-A587-71A490B09911}"/>
    <cellStyle name="Normal 3 4 5 3 3 4" xfId="55660" xr:uid="{C2B1CE1C-4A65-4DF5-8CC7-94F17F90D53E}"/>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3 8" xfId="49677" xr:uid="{5738DFB9-3FC7-4B18-91B8-CE4A4CAC2503}"/>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2 4" xfId="57186" xr:uid="{D2B43D94-8389-46C1-8CE3-32187DD456C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4 7" xfId="51203" xr:uid="{DCBACA41-5F4E-41DA-99CA-AF65F8498C62}"/>
    <cellStyle name="Normal 3 4 5 5" xfId="12379" xr:uid="{EF4D60B3-9DF3-49C0-87F2-4447C2C7A828}"/>
    <cellStyle name="Normal 3 4 5 5 2" xfId="30306" xr:uid="{661E8925-CA8C-4943-A805-661D027CCFAB}"/>
    <cellStyle name="Normal 3 4 5 5 3" xfId="42251" xr:uid="{5EAB8692-E412-471B-A3E0-24DEB694C858}"/>
    <cellStyle name="Normal 3 4 5 5 4" xfId="54216" xr:uid="{FCE5D216-43F0-42AF-8840-05471106D432}"/>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2 4" xfId="59004" xr:uid="{CCAF36C5-9A4B-4E66-A259-29C2E7EC0DB5}"/>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2 7" xfId="53021" xr:uid="{DEF8D0CC-4374-4FCA-8569-60A16FD210FF}"/>
    <cellStyle name="Normal 3 4 6 2 3" xfId="14197" xr:uid="{19022C69-D86D-4703-AF5A-B44B38DDFB0B}"/>
    <cellStyle name="Normal 3 4 6 2 3 2" xfId="32124" xr:uid="{E1F22011-C27A-482C-8BE5-387B49BE4359}"/>
    <cellStyle name="Normal 3 4 6 2 3 3" xfId="44069" xr:uid="{58C349E0-DC64-4843-9487-E3D1288147ED}"/>
    <cellStyle name="Normal 3 4 6 2 3 4" xfId="56034" xr:uid="{6668814D-B4DA-409F-890B-6EDF90F99FD5}"/>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2 8" xfId="50051" xr:uid="{51B58F14-D85B-4C8E-9BDE-EB6B739D3D9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2 4" xfId="57560" xr:uid="{7DEF805D-57FA-457F-9AE2-B35A661BF095}"/>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3 7" xfId="51577" xr:uid="{CDE713EF-2458-456E-A0EF-A1EF6CF26201}"/>
    <cellStyle name="Normal 3 4 6 4" xfId="12753" xr:uid="{D7F4717F-B4CB-4827-92A7-71ACA7899523}"/>
    <cellStyle name="Normal 3 4 6 4 2" xfId="30680" xr:uid="{EABCEFCD-1338-461C-A4A6-A7335DBDEB8A}"/>
    <cellStyle name="Normal 3 4 6 4 3" xfId="42625" xr:uid="{D4806EBC-F8A2-48D6-A615-F2D2AFADF4E9}"/>
    <cellStyle name="Normal 3 4 6 4 4" xfId="54590" xr:uid="{9063CCEC-B5B7-45D8-A8B9-CA6889C36D14}"/>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6 9" xfId="48607" xr:uid="{0076A653-A45F-40AF-B90B-9F7CD12B6027}"/>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2 4" xfId="58282" xr:uid="{1C4CA907-8E6D-4A5F-A28A-4832644B9042}"/>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2 7" xfId="52299" xr:uid="{32F1162C-38CE-4CDE-9A04-30B84F10299E}"/>
    <cellStyle name="Normal 3 4 7 3" xfId="13475" xr:uid="{C3F53C27-9C6D-4185-A25A-80ADEBFC8C05}"/>
    <cellStyle name="Normal 3 4 7 3 2" xfId="31402" xr:uid="{73D04C56-8E4A-440B-919D-D0E9C80C26AF}"/>
    <cellStyle name="Normal 3 4 7 3 3" xfId="43347" xr:uid="{672DCB8E-2A7C-44A7-AB7E-8EDD244062ED}"/>
    <cellStyle name="Normal 3 4 7 3 4" xfId="55312" xr:uid="{94733449-1EB1-4CB3-827D-EFA92A6F18BC}"/>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7 8" xfId="49329" xr:uid="{60F05F35-54F8-4A82-AC55-FD9BA2190A84}"/>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2 4" xfId="56838" xr:uid="{EA415F67-F158-4BCE-930F-3FABBED88B74}"/>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8 7" xfId="50855" xr:uid="{FF9BAB8C-0E69-4D20-A4CC-158D633FC370}"/>
    <cellStyle name="Normal 3 4 9" xfId="12031" xr:uid="{26208244-AD80-4ECD-8E45-ABD259DF9C46}"/>
    <cellStyle name="Normal 3 4 9 2" xfId="29958" xr:uid="{C475CCB6-29F8-41CC-821D-F4DBF2720BDC}"/>
    <cellStyle name="Normal 3 4 9 3" xfId="41903" xr:uid="{56B0C7CD-C6BB-4F7C-8EA9-E04E594B6F17}"/>
    <cellStyle name="Normal 3 4 9 4" xfId="53868" xr:uid="{2F81DF84-7300-4B95-955D-4D473E789865}"/>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13" xfId="47907" xr:uid="{B7C081FB-CAD5-4947-AAD3-43A7BC4AD621}"/>
    <cellStyle name="Normal 3 5 2" xfId="206" xr:uid="{00000000-0005-0000-0000-00002D000000}"/>
    <cellStyle name="Normal 3 5 2 10" xfId="36058" xr:uid="{72E1158C-CB37-493D-93A4-D9248F31D7FE}"/>
    <cellStyle name="Normal 3 5 2 11" xfId="48023" xr:uid="{0B722E72-1300-4638-968C-D3DCA9739926}"/>
    <cellStyle name="Normal 3 5 2 2" xfId="554" xr:uid="{00000000-0005-0000-0000-00002D000000}"/>
    <cellStyle name="Normal 3 5 2 2 10" xfId="48371" xr:uid="{63F7CE73-C7DB-4348-82EE-94D48A6C9E33}"/>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2 4" xfId="59490" xr:uid="{DA5D632E-2DCC-4E48-A38B-D920B08437E9}"/>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2 7" xfId="53507" xr:uid="{3735A49E-2A22-4723-AA8E-C1595D0324CB}"/>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3 4" xfId="56520" xr:uid="{855544CA-7889-46A9-99E6-5E4D72819C05}"/>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2 8" xfId="50537" xr:uid="{62F55AAE-46C5-4E8F-A0A9-AA3F97F3D1DF}"/>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2 4" xfId="58046" xr:uid="{ACC64B15-1198-458E-95AA-253182456045}"/>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3 7" xfId="52063" xr:uid="{EA218291-C13F-4401-BD02-240A54C621D5}"/>
    <cellStyle name="Normal 3 5 2 2 2 4" xfId="13239" xr:uid="{662168DE-AE2B-4E9F-9DED-ACC26529AF29}"/>
    <cellStyle name="Normal 3 5 2 2 2 4 2" xfId="31166" xr:uid="{E15CD2A1-9470-4173-94B0-F3C8C77A54B2}"/>
    <cellStyle name="Normal 3 5 2 2 2 4 3" xfId="43111" xr:uid="{9D22606C-6524-4B54-954B-CD84872E3007}"/>
    <cellStyle name="Normal 3 5 2 2 2 4 4" xfId="55076" xr:uid="{A6F2C729-3FC3-425C-81E5-1B02DD59C89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2 9" xfId="49093" xr:uid="{7D2E06E8-2221-4449-B6E2-0A90F007A3F5}"/>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2 4" xfId="58768" xr:uid="{98C9F940-9EA1-4992-9B43-7251E5E44826}"/>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2 7" xfId="52785" xr:uid="{F3AC37CB-6F5A-48FC-92F2-4C368557B97C}"/>
    <cellStyle name="Normal 3 5 2 2 3 3" xfId="13961" xr:uid="{C9B6C174-0C3E-4654-9002-853250638AE2}"/>
    <cellStyle name="Normal 3 5 2 2 3 3 2" xfId="31888" xr:uid="{76E0644C-D5D4-4031-95BA-5E2991AA04B8}"/>
    <cellStyle name="Normal 3 5 2 2 3 3 3" xfId="43833" xr:uid="{77045A69-94CA-40E9-B8F5-FE8F21F76815}"/>
    <cellStyle name="Normal 3 5 2 2 3 3 4" xfId="55798" xr:uid="{E2E97B33-C6C1-4C95-823F-57F4D5EA721B}"/>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3 8" xfId="49815" xr:uid="{34938B26-DCA9-4416-A1F6-02D3BD23B2EC}"/>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2 4" xfId="57324" xr:uid="{D6117852-5D38-4235-8EB3-338348F6C5A6}"/>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4 7" xfId="51341" xr:uid="{CDF0BB78-D305-4752-8715-E7741895C4FC}"/>
    <cellStyle name="Normal 3 5 2 2 5" xfId="12517" xr:uid="{5CCE6745-6BA9-4296-A8A5-295F8EF8564D}"/>
    <cellStyle name="Normal 3 5 2 2 5 2" xfId="30444" xr:uid="{BB28E0CE-CC8C-4739-BAA6-8B0F6A2D699E}"/>
    <cellStyle name="Normal 3 5 2 2 5 3" xfId="42389" xr:uid="{9B46A01C-3BE8-497D-9A4B-7B9E4314C9BE}"/>
    <cellStyle name="Normal 3 5 2 2 5 4" xfId="54354" xr:uid="{573D679D-6650-410B-AAA1-37B4720675E6}"/>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2 4" xfId="59142" xr:uid="{D7BAADBA-F0EE-47EF-85A1-7E894C6E8D18}"/>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2 7" xfId="53159" xr:uid="{C8971E8D-DFDB-44B6-A786-D765C614B079}"/>
    <cellStyle name="Normal 3 5 2 3 2 3" xfId="14335" xr:uid="{7FDBBB38-AD42-4E52-A9C6-9663B925AC97}"/>
    <cellStyle name="Normal 3 5 2 3 2 3 2" xfId="32262" xr:uid="{C1D61103-D598-4F18-ACF9-F6C650983838}"/>
    <cellStyle name="Normal 3 5 2 3 2 3 3" xfId="44207" xr:uid="{F2323191-3A74-41EC-9B68-1C7C2DF33AF1}"/>
    <cellStyle name="Normal 3 5 2 3 2 3 4" xfId="56172" xr:uid="{6D1A39BA-0C21-4371-8E55-9680412E794A}"/>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2 8" xfId="50189" xr:uid="{B70CB932-737D-444B-A484-B8E90E938C3A}"/>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2 4" xfId="57698" xr:uid="{95AD7B88-1156-4E7E-98EA-767D0DBC38EA}"/>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3 7" xfId="51715" xr:uid="{7403DE29-A9A7-4383-8589-B1D5C719DC47}"/>
    <cellStyle name="Normal 3 5 2 3 4" xfId="12891" xr:uid="{BF6D1F68-4BED-4933-9F14-71C8B6B3435B}"/>
    <cellStyle name="Normal 3 5 2 3 4 2" xfId="30818" xr:uid="{1B6A2C0F-94CD-44BF-BCD3-F8A905C9A6FE}"/>
    <cellStyle name="Normal 3 5 2 3 4 3" xfId="42763" xr:uid="{6FFE9205-9DBD-4326-A037-BD05698555BA}"/>
    <cellStyle name="Normal 3 5 2 3 4 4" xfId="54728" xr:uid="{E0A959D2-227B-4839-AA43-AA5DDDFC1C25}"/>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3 9" xfId="48745" xr:uid="{8A28553A-BE63-4409-B384-AA10EEE55CB4}"/>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2 4" xfId="58420" xr:uid="{EDC79840-5662-47C5-83D6-A9D69A6903B0}"/>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2 7" xfId="52437" xr:uid="{540F48BE-022F-4D92-99CC-0DEB4600FEEE}"/>
    <cellStyle name="Normal 3 5 2 4 3" xfId="13613" xr:uid="{CB651B0C-0543-4919-8CD4-37F5B49395BC}"/>
    <cellStyle name="Normal 3 5 2 4 3 2" xfId="31540" xr:uid="{30F5AC3D-E00F-484D-B393-1A1EA73CEBC1}"/>
    <cellStyle name="Normal 3 5 2 4 3 3" xfId="43485" xr:uid="{FD02EB88-48CA-4C8E-BAA1-60C3C64BEB84}"/>
    <cellStyle name="Normal 3 5 2 4 3 4" xfId="55450" xr:uid="{0D0A5562-FE5D-4AE2-B5A5-4EEC898F3290}"/>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4 8" xfId="49467" xr:uid="{F02036D3-5483-4D12-92F8-271E91B0B463}"/>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2 4" xfId="56976" xr:uid="{CCEFA8DF-1B49-460A-800B-D064E08B527B}"/>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5 7" xfId="50993" xr:uid="{F2C04FE5-4CA0-49AB-88A4-14A39DCB5CB8}"/>
    <cellStyle name="Normal 3 5 2 6" xfId="12169" xr:uid="{FCAD7786-3625-429C-8679-2B09D63E07F5}"/>
    <cellStyle name="Normal 3 5 2 6 2" xfId="30096" xr:uid="{D7D71D8A-772A-4B7C-A7AC-B2CFBAC4D393}"/>
    <cellStyle name="Normal 3 5 2 6 3" xfId="42041" xr:uid="{5F015CAC-5C57-4912-9408-ED0004BE629D}"/>
    <cellStyle name="Normal 3 5 2 6 4" xfId="54006" xr:uid="{A985244C-A78C-4B30-94A6-335D1D5A758A}"/>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11" xfId="48139" xr:uid="{B9439CB9-8CFA-492B-8952-9337B5C19F1F}"/>
    <cellStyle name="Normal 3 5 3 2" xfId="670" xr:uid="{00000000-0005-0000-0000-00002D000000}"/>
    <cellStyle name="Normal 3 5 3 2 10" xfId="48487" xr:uid="{12671359-4D11-473F-85BC-1A14A6C6643B}"/>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2 4" xfId="59606" xr:uid="{350F1FC2-23B8-41D1-A0D2-CD8F45227D8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2 7" xfId="53623" xr:uid="{4252D0A3-DCAA-47B5-911C-1641837DCFFD}"/>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3 4" xfId="56636" xr:uid="{4BFB305C-6D30-41C8-BAD9-FDB952684F4A}"/>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2 8" xfId="50653" xr:uid="{D059A195-EDCA-495C-8842-15BB15C8E469}"/>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2 4" xfId="58162" xr:uid="{B2E11B6E-C5BA-451F-A04D-29AE7BFFA5CA}"/>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3 7" xfId="52179" xr:uid="{AE21C982-E3E3-4E1D-AA9C-A6A740996470}"/>
    <cellStyle name="Normal 3 5 3 2 2 4" xfId="13355" xr:uid="{ED2B865B-EB8A-4800-BD9D-94DA9E9D871E}"/>
    <cellStyle name="Normal 3 5 3 2 2 4 2" xfId="31282" xr:uid="{704A19AC-EF45-4797-845F-E8969BEB0AE8}"/>
    <cellStyle name="Normal 3 5 3 2 2 4 3" xfId="43227" xr:uid="{D8FE3069-038E-43C7-9F60-D1DE5FA9BE89}"/>
    <cellStyle name="Normal 3 5 3 2 2 4 4" xfId="55192" xr:uid="{CF0BEE89-7250-44CE-A699-FCEEEDFDD0E3}"/>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2 9" xfId="49209" xr:uid="{2BD20E29-BC28-4C57-B1F9-006485FBA4FA}"/>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2 4" xfId="58884" xr:uid="{DFC79CDC-6DD2-4223-B58E-0922AD4E84E6}"/>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2 7" xfId="52901" xr:uid="{B60573E7-A784-448E-805C-E0BADF83048A}"/>
    <cellStyle name="Normal 3 5 3 2 3 3" xfId="14077" xr:uid="{CB596BCC-9CCA-4166-80D9-CF31BEFE6579}"/>
    <cellStyle name="Normal 3 5 3 2 3 3 2" xfId="32004" xr:uid="{38E93787-7FB6-4D6B-9F6A-F25C3CB2C432}"/>
    <cellStyle name="Normal 3 5 3 2 3 3 3" xfId="43949" xr:uid="{DAC37912-6BCA-4D8D-92CD-FF93B2AD8D17}"/>
    <cellStyle name="Normal 3 5 3 2 3 3 4" xfId="55914" xr:uid="{5A0827C3-AD72-44EE-9FDF-7ED632C4DE33}"/>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3 8" xfId="49931" xr:uid="{41D6A6BD-D766-476B-BC87-0C439BABAD1A}"/>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2 4" xfId="57440" xr:uid="{A2DEE4CE-EDC1-45DB-BD82-935487E96465}"/>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4 7" xfId="51457" xr:uid="{DC2A71DC-D83A-4E6F-8C1E-B835DF21C0E3}"/>
    <cellStyle name="Normal 3 5 3 2 5" xfId="12633" xr:uid="{35F25A1B-1A30-436B-8AE7-92242BB4EE8D}"/>
    <cellStyle name="Normal 3 5 3 2 5 2" xfId="30560" xr:uid="{1574834B-C1C0-422C-8A04-FF76310BCBA2}"/>
    <cellStyle name="Normal 3 5 3 2 5 3" xfId="42505" xr:uid="{A94D5392-E121-438A-8CFE-A32BA5EFB65C}"/>
    <cellStyle name="Normal 3 5 3 2 5 4" xfId="54470" xr:uid="{BE21C439-FAF5-48C7-88CD-DD936B4A19FD}"/>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2 4" xfId="59258" xr:uid="{23A8EA2E-24DC-47DF-80B3-40087B46715F}"/>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2 7" xfId="53275" xr:uid="{9E710D3A-D634-4EC5-93C5-69D70B057789}"/>
    <cellStyle name="Normal 3 5 3 3 2 3" xfId="14451" xr:uid="{3CD1D080-6420-4F40-8861-7EBA77F26E7C}"/>
    <cellStyle name="Normal 3 5 3 3 2 3 2" xfId="32378" xr:uid="{5D0EDD28-B57F-4648-B623-FBFACAE88BD4}"/>
    <cellStyle name="Normal 3 5 3 3 2 3 3" xfId="44323" xr:uid="{0DAC42A9-D8AA-4394-8981-C0905E536CF6}"/>
    <cellStyle name="Normal 3 5 3 3 2 3 4" xfId="56288" xr:uid="{6E8B1040-6946-45DF-B471-07E0DEFFDC52}"/>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2 8" xfId="50305" xr:uid="{596B0F0C-3F8D-4833-BB91-C4174A24F076}"/>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2 4" xfId="57814" xr:uid="{C273FEF3-ADA1-418D-A724-D6057539E592}"/>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3 7" xfId="51831" xr:uid="{4D1BFFA3-5C1B-434E-BBEF-71CB2E234DB7}"/>
    <cellStyle name="Normal 3 5 3 3 4" xfId="13007" xr:uid="{2E4770E2-7C43-4D98-BE79-D0E24F6499DA}"/>
    <cellStyle name="Normal 3 5 3 3 4 2" xfId="30934" xr:uid="{00B19892-7525-419E-96C1-FFD26D929248}"/>
    <cellStyle name="Normal 3 5 3 3 4 3" xfId="42879" xr:uid="{A4CA41BF-C51D-4B3C-8071-6273BB289B76}"/>
    <cellStyle name="Normal 3 5 3 3 4 4" xfId="54844" xr:uid="{C75A47AD-C84E-47D5-AFD7-E1108A903FD1}"/>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3 9" xfId="48861" xr:uid="{B21B7157-2152-4047-B6E0-28169ADC7D6F}"/>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2 4" xfId="58536" xr:uid="{1DA20BED-70F7-43C4-A215-B7AA5E0AE142}"/>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2 7" xfId="52553" xr:uid="{79755CF8-7930-4615-9AA9-BF86541FAE73}"/>
    <cellStyle name="Normal 3 5 3 4 3" xfId="13729" xr:uid="{152C9212-20AD-4EC3-983F-8C3741CB73D9}"/>
    <cellStyle name="Normal 3 5 3 4 3 2" xfId="31656" xr:uid="{F67D6904-A07C-454C-8715-35DFBDCF7511}"/>
    <cellStyle name="Normal 3 5 3 4 3 3" xfId="43601" xr:uid="{0AAD94AE-6562-48D1-82AC-94FF3478AF1D}"/>
    <cellStyle name="Normal 3 5 3 4 3 4" xfId="55566" xr:uid="{A572CE65-8E68-4998-91F6-A436E3625A66}"/>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4 8" xfId="49583" xr:uid="{81B0C0D5-E190-473B-AB3E-B8EF6695BAA4}"/>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2 4" xfId="57092" xr:uid="{0F7AE0FD-B62F-46EF-9E26-22F1FA0D04E5}"/>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5 7" xfId="51109" xr:uid="{7963D4A7-DF9A-4ABD-914C-996DB4B94179}"/>
    <cellStyle name="Normal 3 5 3 6" xfId="12285" xr:uid="{105D9C0F-58C7-4E41-8F01-ACA5B0C9C683}"/>
    <cellStyle name="Normal 3 5 3 6 2" xfId="30212" xr:uid="{B60C1E9C-7324-4B76-B440-4D44930075CE}"/>
    <cellStyle name="Normal 3 5 3 6 3" xfId="42157" xr:uid="{E3AA0284-A729-44FB-8E60-D6AFD116C450}"/>
    <cellStyle name="Normal 3 5 3 6 4" xfId="54122" xr:uid="{88BF8F6C-3664-424F-8874-755975382FB3}"/>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10" xfId="48255" xr:uid="{C4E71C5F-9D7C-4191-9A10-E0501FE7FE32}"/>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2 4" xfId="59374" xr:uid="{485F8E34-85CC-4FA5-AF63-BCCC2E6D3CE4}"/>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2 7" xfId="53391" xr:uid="{BF119937-BB46-410E-A70F-5075128BBFC5}"/>
    <cellStyle name="Normal 3 5 4 2 2 3" xfId="14567" xr:uid="{72737498-6FA9-4935-B253-C8A925E02F04}"/>
    <cellStyle name="Normal 3 5 4 2 2 3 2" xfId="32494" xr:uid="{2D50611C-EE34-4DBE-B0F1-4920FBEFAEC6}"/>
    <cellStyle name="Normal 3 5 4 2 2 3 3" xfId="44439" xr:uid="{3BB1A0AB-DC39-4C66-85CE-8CEC67F5B467}"/>
    <cellStyle name="Normal 3 5 4 2 2 3 4" xfId="56404" xr:uid="{A8DA723E-7892-4916-855D-FB118C16CF7B}"/>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2 8" xfId="50421" xr:uid="{F4A23C51-C4DA-4598-B346-B157687DF313}"/>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2 4" xfId="57930" xr:uid="{F92CCC33-46ED-4AFC-81D6-56E9159EE06E}"/>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3 7" xfId="51947" xr:uid="{FC088423-6348-4E33-86EB-34F36D0305AE}"/>
    <cellStyle name="Normal 3 5 4 2 4" xfId="13123" xr:uid="{0B47AE37-F716-4DC9-B7A3-08E971D003B2}"/>
    <cellStyle name="Normal 3 5 4 2 4 2" xfId="31050" xr:uid="{2DE1DEA0-19E9-4EFA-B690-448FF4147E63}"/>
    <cellStyle name="Normal 3 5 4 2 4 3" xfId="42995" xr:uid="{1460375F-3839-4B8E-9BF4-1E6C8996ACEE}"/>
    <cellStyle name="Normal 3 5 4 2 4 4" xfId="54960" xr:uid="{786D9D41-8F7E-4373-9073-EE0DEDDB48F1}"/>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2 9" xfId="48977" xr:uid="{EE86A9F2-7D4F-4C25-8245-9FC24AE3B223}"/>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2 4" xfId="58652" xr:uid="{04C3A51D-DE8E-4703-B9C9-6EEA74CD501E}"/>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2 7" xfId="52669" xr:uid="{268FBD26-99A0-4B9B-92C6-30A12BC9BFDD}"/>
    <cellStyle name="Normal 3 5 4 3 3" xfId="13845" xr:uid="{D3A0FDB8-7DC5-442A-8CE3-E8E21E59AE8D}"/>
    <cellStyle name="Normal 3 5 4 3 3 2" xfId="31772" xr:uid="{EA38148A-CE76-4722-94B8-50EE58B856C4}"/>
    <cellStyle name="Normal 3 5 4 3 3 3" xfId="43717" xr:uid="{D8E2391D-7CAE-42F9-800E-E9C7ED51A0DB}"/>
    <cellStyle name="Normal 3 5 4 3 3 4" xfId="55682" xr:uid="{A22ACC91-DAD3-43DB-A4BA-DE71A3BC83F4}"/>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3 8" xfId="49699" xr:uid="{C4EDB695-73B1-4712-93CC-DDAA0BAFF930}"/>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2 4" xfId="57208" xr:uid="{C1058270-B8ED-4B0A-B959-5C84BB09A92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4 7" xfId="51225" xr:uid="{981F1D89-2D51-4127-BCBD-C967355879E2}"/>
    <cellStyle name="Normal 3 5 4 5" xfId="12401" xr:uid="{90DC2E57-C2C9-4735-9D23-731547CDAC3A}"/>
    <cellStyle name="Normal 3 5 4 5 2" xfId="30328" xr:uid="{5AC65E19-3106-449D-93BE-573566F02564}"/>
    <cellStyle name="Normal 3 5 4 5 3" xfId="42273" xr:uid="{DDDE3052-DDA8-4D0A-888D-7223199EB359}"/>
    <cellStyle name="Normal 3 5 4 5 4" xfId="54238" xr:uid="{CCCB0016-66FC-4987-93F2-5C1609A72762}"/>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2 4" xfId="59026" xr:uid="{749026C4-C663-460C-9ED0-E9BD07DD8EC3}"/>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2 7" xfId="53043" xr:uid="{B2A71719-4780-4FF7-B7C3-C8624CC13B2A}"/>
    <cellStyle name="Normal 3 5 5 2 3" xfId="14219" xr:uid="{C95B211B-D08A-44A6-83F4-EBDBFA5406D6}"/>
    <cellStyle name="Normal 3 5 5 2 3 2" xfId="32146" xr:uid="{DC436DF5-C0F4-4A0E-A264-22702473B959}"/>
    <cellStyle name="Normal 3 5 5 2 3 3" xfId="44091" xr:uid="{AC5135EE-0A03-4463-B297-26A04E50EA6F}"/>
    <cellStyle name="Normal 3 5 5 2 3 4" xfId="56056" xr:uid="{A9FA2B28-59C3-40E0-BE68-AA91085CA682}"/>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2 8" xfId="50073" xr:uid="{0C6B679A-F288-494E-853A-69EBA27D0E04}"/>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2 4" xfId="57582" xr:uid="{AEBAD1C4-18FC-47A9-A972-1E66937AAE2D}"/>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3 7" xfId="51599" xr:uid="{1D7080ED-7026-49E8-9CCB-597D8BE269A3}"/>
    <cellStyle name="Normal 3 5 5 4" xfId="12775" xr:uid="{1EA23CBF-E479-47A3-AE12-13D397857B91}"/>
    <cellStyle name="Normal 3 5 5 4 2" xfId="30702" xr:uid="{FEE0FFD3-8211-46E6-A031-3802A65BA6AF}"/>
    <cellStyle name="Normal 3 5 5 4 3" xfId="42647" xr:uid="{F0438AE7-3050-48C1-8568-D2B3F9241C07}"/>
    <cellStyle name="Normal 3 5 5 4 4" xfId="54612" xr:uid="{274BBD8C-AA1D-4A13-946A-96EAB9657F7E}"/>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5 9" xfId="48629" xr:uid="{91E707B0-9A26-4D52-A1C0-C8D9D18D14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2 4" xfId="58304" xr:uid="{F7613743-9FF7-4F43-A380-136C758BDC37}"/>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2 7" xfId="52321" xr:uid="{9381B399-092C-4360-B79A-4223386A20C8}"/>
    <cellStyle name="Normal 3 5 6 3" xfId="13497" xr:uid="{C7D97562-EACA-4E25-B922-E2A4BC32E2C5}"/>
    <cellStyle name="Normal 3 5 6 3 2" xfId="31424" xr:uid="{68AAD004-24C5-4B71-8D03-8C37561408BE}"/>
    <cellStyle name="Normal 3 5 6 3 3" xfId="43369" xr:uid="{A35F0BD9-3C4E-4FED-BF67-BADAEE7A2C21}"/>
    <cellStyle name="Normal 3 5 6 3 4" xfId="55334" xr:uid="{6ACEBE08-2E7F-452B-A7B2-20EB4B007557}"/>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6 8" xfId="49351" xr:uid="{83400A54-EB3F-4B58-AF63-C99BB6CC4DFE}"/>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2 4" xfId="56860" xr:uid="{BDA81C34-5616-4EAD-A31E-4ACBF2950992}"/>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7 7" xfId="50877" xr:uid="{FCFBF592-939C-4C6F-B27C-7A6CF884CBC0}"/>
    <cellStyle name="Normal 3 5 8" xfId="12053" xr:uid="{6D10E43C-2A2D-4899-8303-C8C20F0BBEBA}"/>
    <cellStyle name="Normal 3 5 8 2" xfId="29980" xr:uid="{500A53AA-8EC9-4544-9AE5-B0714E3EA2D9}"/>
    <cellStyle name="Normal 3 5 8 3" xfId="41925" xr:uid="{D9D5374B-983D-4C4D-BC18-E2F27F3DA4AB}"/>
    <cellStyle name="Normal 3 5 8 4" xfId="53890" xr:uid="{84601F8F-CA87-43D4-AA0F-343038B55743}"/>
    <cellStyle name="Normal 3 5 9" xfId="18012" xr:uid="{594E59BE-8A08-4992-8E69-323071D0EDC1}"/>
    <cellStyle name="Normal 3 6" xfId="148" xr:uid="{00000000-0005-0000-0000-00002D000000}"/>
    <cellStyle name="Normal 3 6 10" xfId="36000" xr:uid="{97EB2ECA-8CAC-41EF-BDAE-FE75D085D2D7}"/>
    <cellStyle name="Normal 3 6 11" xfId="47965" xr:uid="{F2658DA8-78AE-4013-A630-098ACBF64083}"/>
    <cellStyle name="Normal 3 6 2" xfId="496" xr:uid="{00000000-0005-0000-0000-00002D000000}"/>
    <cellStyle name="Normal 3 6 2 10" xfId="48313" xr:uid="{6B486F1A-977A-48BF-8725-31D66FBFECD4}"/>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2 4" xfId="59432" xr:uid="{18563789-B4E9-4318-B19E-3E972E6503DC}"/>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2 7" xfId="53449" xr:uid="{86F88063-512A-4FA2-807E-7BA57B72ED3E}"/>
    <cellStyle name="Normal 3 6 2 2 2 3" xfId="14625" xr:uid="{2AE0CFB3-B0BC-48AF-BBB8-E0CA49BE44C6}"/>
    <cellStyle name="Normal 3 6 2 2 2 3 2" xfId="32552" xr:uid="{FFA773A6-4B7F-46E6-A555-8D508B554FFD}"/>
    <cellStyle name="Normal 3 6 2 2 2 3 3" xfId="44497" xr:uid="{472D9E31-6557-48C0-955C-978F9C9F10D8}"/>
    <cellStyle name="Normal 3 6 2 2 2 3 4" xfId="56462" xr:uid="{31DCCC5E-6A38-4C59-AE42-0EAA2260D45F}"/>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2 8" xfId="50479" xr:uid="{F0E80DF0-E4B4-4BBC-9632-57BC3A6AAB8C}"/>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2 4" xfId="57988" xr:uid="{54932611-7AD1-4E23-9260-2786ADDBF473}"/>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3 7" xfId="52005" xr:uid="{1AA33FD2-DE23-4D31-952C-364EEDAD7451}"/>
    <cellStyle name="Normal 3 6 2 2 4" xfId="13181" xr:uid="{87D02121-EE78-4E84-BAE1-A51E1C1EDC9F}"/>
    <cellStyle name="Normal 3 6 2 2 4 2" xfId="31108" xr:uid="{36282D5A-5A08-4BCA-A65A-2A1B51C4F05E}"/>
    <cellStyle name="Normal 3 6 2 2 4 3" xfId="43053" xr:uid="{83EE3D13-45FA-4678-B69E-8F68AA8A7103}"/>
    <cellStyle name="Normal 3 6 2 2 4 4" xfId="55018" xr:uid="{5B0CBB60-098C-4551-9642-D77170C4E0CC}"/>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2 9" xfId="49035" xr:uid="{2E4A0109-960E-4514-ACA2-681A8D18E1F9}"/>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2 4" xfId="58710" xr:uid="{439C8ED6-6479-48B8-B403-4F5E751E40F2}"/>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2 7" xfId="52727" xr:uid="{07878C4F-82DE-40DA-897E-6923AE87C099}"/>
    <cellStyle name="Normal 3 6 2 3 3" xfId="13903" xr:uid="{78FF8620-054F-4EE1-BB4E-004F89E3292C}"/>
    <cellStyle name="Normal 3 6 2 3 3 2" xfId="31830" xr:uid="{C2B0D9B2-7C10-4FA1-B5F7-DE3B913A22B4}"/>
    <cellStyle name="Normal 3 6 2 3 3 3" xfId="43775" xr:uid="{541700B0-3D53-4895-B352-84F8F6BEAB61}"/>
    <cellStyle name="Normal 3 6 2 3 3 4" xfId="55740" xr:uid="{1A406C3D-CA81-4527-9756-4D2799D7187B}"/>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3 8" xfId="49757" xr:uid="{75793BB7-95F6-4B8D-862C-FBA4FC6B4F8C}"/>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2 4" xfId="57266" xr:uid="{D879FF40-B145-4A28-BC4E-EB283CF4730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4 7" xfId="51283" xr:uid="{997BC4F0-2D25-4A19-9769-96A907BEB914}"/>
    <cellStyle name="Normal 3 6 2 5" xfId="12459" xr:uid="{9EC74825-B2A4-4E06-A07A-B4DF1C181169}"/>
    <cellStyle name="Normal 3 6 2 5 2" xfId="30386" xr:uid="{E2946707-D07F-4082-B677-441E4EB0BC62}"/>
    <cellStyle name="Normal 3 6 2 5 3" xfId="42331" xr:uid="{0B812782-3978-447D-8D48-534BE67AB47D}"/>
    <cellStyle name="Normal 3 6 2 5 4" xfId="54296" xr:uid="{88638912-C055-42D5-853F-1FC28A842553}"/>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2 4" xfId="59084" xr:uid="{35A43916-996C-4E80-A685-EEE230D772F9}"/>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2 7" xfId="53101" xr:uid="{E5B7CEDA-882B-4297-B730-730C03EB1A8D}"/>
    <cellStyle name="Normal 3 6 3 2 3" xfId="14277" xr:uid="{7FB23CD1-E916-4A07-ABFE-B467501E6858}"/>
    <cellStyle name="Normal 3 6 3 2 3 2" xfId="32204" xr:uid="{81C869FC-B10F-406B-A047-4981E27D43F0}"/>
    <cellStyle name="Normal 3 6 3 2 3 3" xfId="44149" xr:uid="{7B10CC78-4581-47FF-88B7-E7FFE55CF470}"/>
    <cellStyle name="Normal 3 6 3 2 3 4" xfId="56114" xr:uid="{7E85BC6D-B8B8-4C97-B4E3-BF542B3D0BC4}"/>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2 8" xfId="50131" xr:uid="{4BBF7DDD-79C0-4A3D-BB15-7AF3CEDEABD7}"/>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2 4" xfId="57640" xr:uid="{A2365B08-B4BE-416A-BA30-896A9537EA05}"/>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3 7" xfId="51657" xr:uid="{15EFC9DF-1874-4C22-B8E9-8ABF1DD6F2D0}"/>
    <cellStyle name="Normal 3 6 3 4" xfId="12833" xr:uid="{3D0E7B9C-98BB-41EC-B4B7-5DE80689B1D6}"/>
    <cellStyle name="Normal 3 6 3 4 2" xfId="30760" xr:uid="{2AD23458-92A4-4787-971B-AB5BED026458}"/>
    <cellStyle name="Normal 3 6 3 4 3" xfId="42705" xr:uid="{C3AC4D26-EF0D-4FA2-B528-836E40A68A59}"/>
    <cellStyle name="Normal 3 6 3 4 4" xfId="54670" xr:uid="{DC4CB82B-5D2D-40F2-86AD-C68C5B0ED0FD}"/>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3 9" xfId="48687" xr:uid="{C4BEE3CD-3379-4231-A03E-E551FEFC87A1}"/>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2 4" xfId="58362" xr:uid="{BA10E673-C890-41F3-A31F-F8449AE49C2E}"/>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2 7" xfId="52379" xr:uid="{CA660D7D-4B04-4A14-B6D9-7F847F184A63}"/>
    <cellStyle name="Normal 3 6 4 3" xfId="13555" xr:uid="{584AB13F-AEB8-4D92-B71E-71828ABD067D}"/>
    <cellStyle name="Normal 3 6 4 3 2" xfId="31482" xr:uid="{E96BFB1A-8D1D-445A-8D46-AA23C761DE96}"/>
    <cellStyle name="Normal 3 6 4 3 3" xfId="43427" xr:uid="{9ADC0836-81D5-4FA2-A81B-BC854B840C6E}"/>
    <cellStyle name="Normal 3 6 4 3 4" xfId="55392" xr:uid="{21400D32-9DE8-4D64-ACE3-B40FFDF17048}"/>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4 8" xfId="49409" xr:uid="{B6BE0DA8-1D0A-4A3E-98EF-C7E813D70243}"/>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2 4" xfId="56918" xr:uid="{EE73F52D-9C0E-4706-8304-F7775354EB3E}"/>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5 7" xfId="50935" xr:uid="{A97D6A37-B387-4208-A00A-B0E03CF217F2}"/>
    <cellStyle name="Normal 3 6 6" xfId="12111" xr:uid="{EF6344CB-7D34-42BC-A364-4697B8912ECE}"/>
    <cellStyle name="Normal 3 6 6 2" xfId="30038" xr:uid="{FAA33CE3-3254-4029-9687-027B4B1FFD5C}"/>
    <cellStyle name="Normal 3 6 6 3" xfId="41983" xr:uid="{9C7D586D-39AE-4F20-A13A-47FB7371678F}"/>
    <cellStyle name="Normal 3 6 6 4" xfId="53948" xr:uid="{B7E38C87-65C5-4E7C-8CEA-8E26039F5434}"/>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11" xfId="48081" xr:uid="{FD56A105-EE28-495E-B76C-7A3853803731}"/>
    <cellStyle name="Normal 3 7 2" xfId="612" xr:uid="{00000000-0005-0000-0000-00002D000000}"/>
    <cellStyle name="Normal 3 7 2 10" xfId="48429" xr:uid="{E6114C76-FD01-4BBC-B9FE-8DDA3D27062D}"/>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2 4" xfId="59548" xr:uid="{30462BA2-2DA8-466D-875A-263895AF5B7B}"/>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2 7" xfId="53565" xr:uid="{70C85F1F-9AB8-430D-829C-C1F795BC3004}"/>
    <cellStyle name="Normal 3 7 2 2 2 3" xfId="14741" xr:uid="{C05F109F-4192-4760-ABCC-0E4851A84BDC}"/>
    <cellStyle name="Normal 3 7 2 2 2 3 2" xfId="32668" xr:uid="{C795D01A-91FB-4D35-B868-9A5E07F860E6}"/>
    <cellStyle name="Normal 3 7 2 2 2 3 3" xfId="44613" xr:uid="{19E046CA-4FB6-426A-93EA-415197D89689}"/>
    <cellStyle name="Normal 3 7 2 2 2 3 4" xfId="56578" xr:uid="{30451DC9-1553-4111-98ED-EEA8FC112702}"/>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2 8" xfId="50595" xr:uid="{556DDBB9-81CF-49B5-8617-AC9CC65523A9}"/>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2 4" xfId="58104" xr:uid="{63B05BE3-2F07-4086-B89B-9551818FD141}"/>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3 7" xfId="52121" xr:uid="{97DFA07B-83CD-4A9C-826F-200081DD7EF9}"/>
    <cellStyle name="Normal 3 7 2 2 4" xfId="13297" xr:uid="{90B141C7-5F10-4612-95BE-2478CFC1EB33}"/>
    <cellStyle name="Normal 3 7 2 2 4 2" xfId="31224" xr:uid="{FFE78845-22BE-4E44-8C6D-C80484ECADBC}"/>
    <cellStyle name="Normal 3 7 2 2 4 3" xfId="43169" xr:uid="{3E690FD0-A577-47B4-AC7F-0F405115F3A8}"/>
    <cellStyle name="Normal 3 7 2 2 4 4" xfId="55134" xr:uid="{4E286779-300A-4DF4-A9DD-A649D8D3E56B}"/>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2 9" xfId="49151" xr:uid="{D1111A9E-7771-4F81-B4BF-CB5175FCFD8C}"/>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2 4" xfId="58826" xr:uid="{A00C5C53-2010-4AC0-B3B2-794ABD5E0B1E}"/>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2 7" xfId="52843" xr:uid="{21B47784-BA7D-405D-9CA5-8AFB49051537}"/>
    <cellStyle name="Normal 3 7 2 3 3" xfId="14019" xr:uid="{4D79ABF8-96E1-45F7-AAEC-30D2940F3AE7}"/>
    <cellStyle name="Normal 3 7 2 3 3 2" xfId="31946" xr:uid="{6A06A7ED-76E9-448C-9D5C-0B7EBDDBBE3C}"/>
    <cellStyle name="Normal 3 7 2 3 3 3" xfId="43891" xr:uid="{509E2F2B-A5B9-4851-9303-1AA903B2623A}"/>
    <cellStyle name="Normal 3 7 2 3 3 4" xfId="55856" xr:uid="{D345AEBF-C64B-4B7F-A48F-9CFC0D83FF32}"/>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3 8" xfId="49873" xr:uid="{29BDF746-F4AA-45D1-82C3-B85E26107EB0}"/>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2 4" xfId="57382" xr:uid="{801AC78F-ED88-43E7-A383-D68D97F5199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4 7" xfId="51399" xr:uid="{FCA3AD15-BCE7-4321-B326-36414A441493}"/>
    <cellStyle name="Normal 3 7 2 5" xfId="12575" xr:uid="{8658BF7F-BD5A-4BCA-B23C-1831E71C84E3}"/>
    <cellStyle name="Normal 3 7 2 5 2" xfId="30502" xr:uid="{CB642908-D093-45DD-BB46-C74D9D3FBF8D}"/>
    <cellStyle name="Normal 3 7 2 5 3" xfId="42447" xr:uid="{775587F3-1350-407C-98AE-256497AE49B0}"/>
    <cellStyle name="Normal 3 7 2 5 4" xfId="54412" xr:uid="{1BB86065-A3A9-4F00-BBF9-10DD2C548BA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2 4" xfId="59200" xr:uid="{6D7453EB-24B9-4F85-81D1-6DC3D22DFF5C}"/>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2 7" xfId="53217" xr:uid="{F47271E9-463B-4ACD-87DE-061D3FF11CB7}"/>
    <cellStyle name="Normal 3 7 3 2 3" xfId="14393" xr:uid="{7AA99D32-32CA-49BD-9327-0F1DC7769602}"/>
    <cellStyle name="Normal 3 7 3 2 3 2" xfId="32320" xr:uid="{E2DAC409-E158-4961-AF6D-CF50C72F4583}"/>
    <cellStyle name="Normal 3 7 3 2 3 3" xfId="44265" xr:uid="{09A48D55-4AEB-491D-B0D1-6C7FF90DC22B}"/>
    <cellStyle name="Normal 3 7 3 2 3 4" xfId="56230" xr:uid="{81B6E997-1A42-49DB-8C2B-636F4A0BC259}"/>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2 8" xfId="50247" xr:uid="{6F49D64F-96B4-446C-9C3C-E0F28ED8BAAB}"/>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2 4" xfId="57756" xr:uid="{06BBDBB6-40F4-4086-B2CD-2A11C300920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3 7" xfId="51773" xr:uid="{AA072546-EF5F-4E8A-B466-09828C6B6852}"/>
    <cellStyle name="Normal 3 7 3 4" xfId="12949" xr:uid="{463DB6BE-BB97-499C-9F3D-E7A3E6FD95A7}"/>
    <cellStyle name="Normal 3 7 3 4 2" xfId="30876" xr:uid="{C56E5D8A-8A59-4728-9B64-858C361320D3}"/>
    <cellStyle name="Normal 3 7 3 4 3" xfId="42821" xr:uid="{F98A65A3-F0E6-4D15-ADD4-30E2F91C02CE}"/>
    <cellStyle name="Normal 3 7 3 4 4" xfId="54786" xr:uid="{20A05D58-4F8E-4BD4-B57E-6F6A33ADD578}"/>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3 9" xfId="48803" xr:uid="{E8CEA6A3-0283-4356-BAA1-438A7876DA5E}"/>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2 4" xfId="58478" xr:uid="{0E055ABB-567D-44E6-B4B3-EC8E220614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2 7" xfId="52495" xr:uid="{D7A166B6-D10B-499A-A6B5-FB2A2C03CB34}"/>
    <cellStyle name="Normal 3 7 4 3" xfId="13671" xr:uid="{3DD461C2-107A-4EC1-91A2-3BB9173AF888}"/>
    <cellStyle name="Normal 3 7 4 3 2" xfId="31598" xr:uid="{02F21E97-398E-4E53-B9D9-71E5F32EF1BE}"/>
    <cellStyle name="Normal 3 7 4 3 3" xfId="43543" xr:uid="{2AE44567-1E6D-4560-A9CA-CD47D8FD8250}"/>
    <cellStyle name="Normal 3 7 4 3 4" xfId="55508" xr:uid="{C505C100-A714-4171-A3F1-5C4AD623441D}"/>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4 8" xfId="49525" xr:uid="{66914305-267E-44B7-9A12-CFA79D5EE47B}"/>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2 4" xfId="57034" xr:uid="{C8369A47-C7B8-46B0-B843-AE5919531353}"/>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5 7" xfId="51051" xr:uid="{0D5EAD66-BFD5-4EB1-85A9-C6C3D53C3A3C}"/>
    <cellStyle name="Normal 3 7 6" xfId="12227" xr:uid="{2204497C-F77F-4555-B1D6-CF640498EDF6}"/>
    <cellStyle name="Normal 3 7 6 2" xfId="30154" xr:uid="{849B157E-9A3D-4382-8B41-2B9736DDCCB0}"/>
    <cellStyle name="Normal 3 7 6 3" xfId="42099" xr:uid="{D43FB270-1B55-402E-8A60-6BEF41C9F1DD}"/>
    <cellStyle name="Normal 3 7 6 4" xfId="54064" xr:uid="{43699A8B-D5E4-41BD-B801-20EA9DBFB57B}"/>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10" xfId="48197" xr:uid="{284A70A4-B7F9-40D3-9952-DA932CFCD43F}"/>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2 4" xfId="59316" xr:uid="{7D61E27F-B816-48B4-B240-FBC7244FBEF2}"/>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2 7" xfId="53333" xr:uid="{189231E7-211E-4AA3-B18E-877DF3B8237D}"/>
    <cellStyle name="Normal 3 8 2 2 3" xfId="14509" xr:uid="{6BAE19AB-91D0-4968-A016-905C18C7BCA4}"/>
    <cellStyle name="Normal 3 8 2 2 3 2" xfId="32436" xr:uid="{323D09C4-A317-4B01-A539-25AB1105DA8B}"/>
    <cellStyle name="Normal 3 8 2 2 3 3" xfId="44381" xr:uid="{B1D74AB8-EA2B-40B9-B1CB-03DFCBE678FD}"/>
    <cellStyle name="Normal 3 8 2 2 3 4" xfId="56346" xr:uid="{BE84BD62-817B-4864-99D5-93792678DEF9}"/>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2 8" xfId="50363" xr:uid="{F1CCBE00-D959-4DD0-B62C-635720E4275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2 4" xfId="57872" xr:uid="{04298EF7-38B8-40CE-9ED0-501D16D2650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3 7" xfId="51889" xr:uid="{B0D57C96-CE6E-4C1D-B74C-A7075F8C9020}"/>
    <cellStyle name="Normal 3 8 2 4" xfId="13065" xr:uid="{D09F584F-29D8-4269-8031-419BC22C99C1}"/>
    <cellStyle name="Normal 3 8 2 4 2" xfId="30992" xr:uid="{12939065-3EF3-43F2-82F8-5F81DB1FC75E}"/>
    <cellStyle name="Normal 3 8 2 4 3" xfId="42937" xr:uid="{B94EC86D-3356-41EF-9436-BF7FF4518E4A}"/>
    <cellStyle name="Normal 3 8 2 4 4" xfId="54902" xr:uid="{A8757FC2-6BF1-4FEC-86C2-BF3E10B92C55}"/>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2 9" xfId="48919" xr:uid="{36338B48-A34B-47AB-8F91-A53E84B339C6}"/>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2 4" xfId="58594" xr:uid="{33BF853A-D31D-495E-ABFA-18B163FD4AE8}"/>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2 7" xfId="52611" xr:uid="{A2661323-2FEA-4A25-8CD7-C2C97F06730A}"/>
    <cellStyle name="Normal 3 8 3 3" xfId="13787" xr:uid="{262AB8CD-870B-400E-9900-3973238C46E1}"/>
    <cellStyle name="Normal 3 8 3 3 2" xfId="31714" xr:uid="{7619C863-4746-44CE-93AA-5C340F3AE631}"/>
    <cellStyle name="Normal 3 8 3 3 3" xfId="43659" xr:uid="{8C4D0EC0-3092-4D18-B31C-49EC017CAC67}"/>
    <cellStyle name="Normal 3 8 3 3 4" xfId="55624" xr:uid="{D6F65844-CB64-4AA4-8FFC-C4A3C7923A52}"/>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3 8" xfId="49641" xr:uid="{94FA99B2-B426-471A-A0E7-5469AB188FFC}"/>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2 4" xfId="57150" xr:uid="{978191D0-BF25-490D-A2E4-6DD1EC478D42}"/>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4 7" xfId="51167" xr:uid="{65DD2D73-B6DF-44F2-A298-073B73689E36}"/>
    <cellStyle name="Normal 3 8 5" xfId="12343" xr:uid="{09A389EC-A094-4563-9F6D-AF384ECED25C}"/>
    <cellStyle name="Normal 3 8 5 2" xfId="30270" xr:uid="{5D377EBB-F04B-4C0F-8E6E-C29C22A01C03}"/>
    <cellStyle name="Normal 3 8 5 3" xfId="42215" xr:uid="{0D28B504-9F70-40E5-95D6-552D0D6DB69C}"/>
    <cellStyle name="Normal 3 8 5 4" xfId="54180" xr:uid="{56E09878-5783-47E1-B39F-39E6C0418CC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10" xfId="48549" xr:uid="{F76F3E15-F5F2-4B6B-8770-3DFF9DB8B3D7}"/>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2 4" xfId="59668" xr:uid="{FC8DE399-BD50-4243-A4D9-B3CAC023909D}"/>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2 7" xfId="53685" xr:uid="{7F4EB34B-2BEB-497C-896A-70FC28E1DF94}"/>
    <cellStyle name="Normal 3 9 2 2 3" xfId="14861" xr:uid="{7A43ED30-CFEE-47B0-8E3A-0086E7098BCA}"/>
    <cellStyle name="Normal 3 9 2 2 3 2" xfId="32788" xr:uid="{BA6E2CB2-204A-4550-8C81-34B6BA1709C4}"/>
    <cellStyle name="Normal 3 9 2 2 3 3" xfId="44733" xr:uid="{4F49094F-42BC-4875-8710-E62BE2DD6550}"/>
    <cellStyle name="Normal 3 9 2 2 3 4" xfId="56698" xr:uid="{ED968CD2-AF8F-4F27-B967-E56347A4700B}"/>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2 8" xfId="50715" xr:uid="{9DE4A3CA-850C-49A7-8965-CB7B41105854}"/>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2 4" xfId="58224" xr:uid="{B05A1225-7F88-45E0-8B02-C568AD642F7C}"/>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3 7" xfId="52241" xr:uid="{AAF70CE9-8A51-4E2E-BE67-18CC1BA40EE7}"/>
    <cellStyle name="Normal 3 9 2 4" xfId="13417" xr:uid="{5920BA96-446A-4716-BF57-3366FF8D986C}"/>
    <cellStyle name="Normal 3 9 2 4 2" xfId="31344" xr:uid="{5FD787A9-F34F-48FA-9814-8C6A7E014B73}"/>
    <cellStyle name="Normal 3 9 2 4 3" xfId="43289" xr:uid="{49D2F788-1A1B-43DD-A639-43CCB033CA23}"/>
    <cellStyle name="Normal 3 9 2 4 4" xfId="55254" xr:uid="{832E22C3-BA05-490F-B95A-7857F064599E}"/>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2 9" xfId="49271" xr:uid="{E4D44C7F-4C25-4146-B5FE-D5AA1D16EF42}"/>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2 4" xfId="58946" xr:uid="{F9022449-8C0B-4179-840F-5642E8C5364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2 7" xfId="52963" xr:uid="{203082F7-77D6-43DF-BD17-AF31765DECC7}"/>
    <cellStyle name="Normal 3 9 3 3" xfId="14139" xr:uid="{A20B6C21-CE41-4106-98B4-3532F39E649E}"/>
    <cellStyle name="Normal 3 9 3 3 2" xfId="32066" xr:uid="{73999DB3-CC6E-457C-B44A-EC7B565E6080}"/>
    <cellStyle name="Normal 3 9 3 3 3" xfId="44011" xr:uid="{2B2055BC-E47B-462F-948E-18B575B430EB}"/>
    <cellStyle name="Normal 3 9 3 3 4" xfId="55976" xr:uid="{EBE01169-48C0-4E3E-9F7F-135596284A90}"/>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3 8" xfId="49993" xr:uid="{8067E86C-05E3-4937-8FEB-7DF9615AC09A}"/>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2 4" xfId="57502" xr:uid="{70CD4834-C350-4DD6-8746-556EBC552637}"/>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4 7" xfId="51519" xr:uid="{175B58C9-64BC-4476-8E7F-AD700A9EEA6E}"/>
    <cellStyle name="Normal 3 9 5" xfId="12695" xr:uid="{DE40A339-47C2-4749-9E4A-D2F3000746B9}"/>
    <cellStyle name="Normal 3 9 5 2" xfId="30622" xr:uid="{49792CAC-997E-45B2-A1CC-2EA68039E858}"/>
    <cellStyle name="Normal 3 9 5 3" xfId="42567" xr:uid="{9811E1BC-BBA0-431A-90DA-FF25C8A218DE}"/>
    <cellStyle name="Normal 3 9 5 4" xfId="54532" xr:uid="{72C347D0-4F1F-40BC-9155-0B11711F933F}"/>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2 4" xfId="58969" xr:uid="{EDCA566E-5B8F-44C1-94E9-E5B9547067DA}"/>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2 7" xfId="52986" xr:uid="{36461E97-1EA1-422C-A935-98642897F91A}"/>
    <cellStyle name="Normal 4 10 2 3" xfId="14162" xr:uid="{8C8858F7-0C88-471F-B1A8-A6E833440C89}"/>
    <cellStyle name="Normal 4 10 2 3 2" xfId="32089" xr:uid="{DBCB58BA-5879-41DA-B480-2FCE1EDE4B8A}"/>
    <cellStyle name="Normal 4 10 2 3 3" xfId="44034" xr:uid="{F9266634-FD05-44FE-9133-A9936110E24A}"/>
    <cellStyle name="Normal 4 10 2 3 4" xfId="55999" xr:uid="{CDD4044F-DB3C-4DD6-BCB0-440DC94CFDB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2 8" xfId="50016" xr:uid="{8127DEDA-6037-4330-A08A-6366FFAEC9B0}"/>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2 4" xfId="57525" xr:uid="{8CF0FA68-1DA5-4729-A7CC-21C7D70E6795}"/>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3 7" xfId="51542" xr:uid="{CA96C2BD-9A4B-4E1E-8001-55E710662186}"/>
    <cellStyle name="Normal 4 10 4" xfId="12718" xr:uid="{307B1DE8-3BAC-43F9-9D7F-E4FA8529BDDA}"/>
    <cellStyle name="Normal 4 10 4 2" xfId="30645" xr:uid="{A4623773-EC9D-4BFF-825F-BE765BE8716D}"/>
    <cellStyle name="Normal 4 10 4 3" xfId="42590" xr:uid="{C5AA0992-D5C1-49E6-90A1-B292BAD14987}"/>
    <cellStyle name="Normal 4 10 4 4" xfId="54555" xr:uid="{C0DDE552-E038-4D79-BF7D-510EFDE644B8}"/>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0 9" xfId="48572" xr:uid="{916F69F3-E8C4-4741-9551-92EF389CA8AD}"/>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2 4" xfId="58247" xr:uid="{9D05CFE6-017E-46E3-B382-C91914103B6A}"/>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2 7" xfId="52264" xr:uid="{58E355AE-6C9D-42D3-BB90-C013F6E90465}"/>
    <cellStyle name="Normal 4 11 3" xfId="13440" xr:uid="{C260159A-22FF-476C-991C-A8BFE2CE7426}"/>
    <cellStyle name="Normal 4 11 3 2" xfId="31367" xr:uid="{14A323FA-35F3-4516-A44D-C1579682B0D6}"/>
    <cellStyle name="Normal 4 11 3 3" xfId="43312" xr:uid="{62E173C5-8E59-4F69-8963-FF3E95A6163D}"/>
    <cellStyle name="Normal 4 11 3 4" xfId="55277" xr:uid="{F0A64E52-BC7C-4994-844B-4C12413E2115}"/>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1 8" xfId="49294" xr:uid="{E6D0F0D5-39C1-48B1-827A-0BCFE01CA94D}"/>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2 4" xfId="59691" xr:uid="{D263AA6B-83CD-4ABD-A29A-3DD465F6BD99}"/>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2 7" xfId="53708" xr:uid="{8BD17E4A-DBB7-41C1-B3B7-E1BB76D937B2}"/>
    <cellStyle name="Normal 4 12 3" xfId="14884" xr:uid="{B4D52523-F4F1-48DF-BCA1-74C96F1D657F}"/>
    <cellStyle name="Normal 4 12 3 2" xfId="32811" xr:uid="{62EE938B-2AE1-49CA-BB2F-71DAD7004615}"/>
    <cellStyle name="Normal 4 12 3 3" xfId="44756" xr:uid="{7A775ED8-629E-49C8-BA0C-55DED817A027}"/>
    <cellStyle name="Normal 4 12 3 4" xfId="56721" xr:uid="{18854BD5-0C4E-457E-A18E-35EEFE29DA3B}"/>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2 8" xfId="50738" xr:uid="{FA13397F-A858-4B57-9661-6A68DFE73DBA}"/>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2 4" xfId="59722" xr:uid="{BFDE9DD3-9092-429B-A313-7EE0882AB6B1}"/>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2 7" xfId="53739" xr:uid="{1AAAA89E-AEDB-4BB6-9182-43D9414A58AD}"/>
    <cellStyle name="Normal 4 13 3" xfId="14915" xr:uid="{83490FF8-2708-47B5-ADFC-CC866B9E20FF}"/>
    <cellStyle name="Normal 4 13 3 2" xfId="32842" xr:uid="{B13F723B-DD0F-471B-B7F2-7E555E897A85}"/>
    <cellStyle name="Normal 4 13 3 3" xfId="44787" xr:uid="{0EAB2989-7AFE-4555-866E-E54AD0DC4083}"/>
    <cellStyle name="Normal 4 13 3 4" xfId="56752" xr:uid="{5211683D-4746-4BEC-83FB-12CEFE849E96}"/>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3 8" xfId="50769" xr:uid="{2352874D-685E-4170-B6ED-095F8DED5F25}"/>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2 4" xfId="56825" xr:uid="{ED15CD01-3333-45ED-AA17-34A2F899D7FB}"/>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4 7" xfId="50842" xr:uid="{62B61D07-A913-4161-9498-8650E48E994C}"/>
    <cellStyle name="Normal 4 15" xfId="12017" xr:uid="{1A24C34C-8C10-4481-9B1D-6A5BE0864645}"/>
    <cellStyle name="Normal 4 15 2" xfId="29944" xr:uid="{F7F7A87D-BEFE-4182-8C85-C36DCB170C96}"/>
    <cellStyle name="Normal 4 15 3" xfId="41889" xr:uid="{F47820D9-9D76-4864-AC93-05597F848A00}"/>
    <cellStyle name="Normal 4 15 4" xfId="53854" xr:uid="{0AE42F63-DC78-4438-A42C-5C80D4291E95}"/>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2 4" xfId="58250" xr:uid="{1BB91073-095C-4D5C-9BDE-2B2D07879F1B}"/>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2 7" xfId="52267" xr:uid="{4CE8400E-48E0-46C8-A7A6-195CD6511686}"/>
    <cellStyle name="Normal 4 2 10 3" xfId="13443" xr:uid="{9B4F5388-6642-4BE7-8A5E-D26264B43997}"/>
    <cellStyle name="Normal 4 2 10 3 2" xfId="31370" xr:uid="{31529A03-804A-4688-BC29-563D0F1239CB}"/>
    <cellStyle name="Normal 4 2 10 3 3" xfId="43315" xr:uid="{1F604D60-E4D3-4663-8589-D036D6C081E9}"/>
    <cellStyle name="Normal 4 2 10 3 4" xfId="55280" xr:uid="{F2A53C9D-33FB-43B3-94E6-5CBD53EF0EE0}"/>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0 8" xfId="49297" xr:uid="{35EE7414-5DDE-42D6-A19B-B4DE62270517}"/>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2 4" xfId="59694" xr:uid="{DCD64232-3CB8-4DFC-A0F8-98804EB0CABF}"/>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2 7" xfId="53711" xr:uid="{FE38AD32-5BF8-4987-8616-F8C752FB77EC}"/>
    <cellStyle name="Normal 4 2 11 3" xfId="14887" xr:uid="{2F429609-21EE-4FE7-B181-B2C6E8EBA7BF}"/>
    <cellStyle name="Normal 4 2 11 3 2" xfId="32814" xr:uid="{23ED7B7F-F768-40CB-9CBE-D1A87E5C093A}"/>
    <cellStyle name="Normal 4 2 11 3 3" xfId="44759" xr:uid="{7666EE8C-45FD-42FD-A4DD-6B44F969E77A}"/>
    <cellStyle name="Normal 4 2 11 3 4" xfId="56724" xr:uid="{F9E9540F-DC86-4139-9454-86505CA3DFF0}"/>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1 8" xfId="50741" xr:uid="{625285D9-93E7-4A65-A5DC-741E3AF956C9}"/>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2 4" xfId="59725" xr:uid="{E010937E-B201-4116-A80B-2B29CE72BAA9}"/>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2 7" xfId="53742" xr:uid="{F907F7CA-49ED-4E15-9FD1-088E0DF3BD4E}"/>
    <cellStyle name="Normal 4 2 12 3" xfId="14918" xr:uid="{D0C440D9-75D1-4A11-96AC-8F736A87CF64}"/>
    <cellStyle name="Normal 4 2 12 3 2" xfId="32845" xr:uid="{20AB9AFF-41BE-41CC-A997-05092B315501}"/>
    <cellStyle name="Normal 4 2 12 3 3" xfId="44790" xr:uid="{8994EF42-41EA-4DB3-B999-0107F4FABEF8}"/>
    <cellStyle name="Normal 4 2 12 3 4" xfId="56755" xr:uid="{BB39BDA3-9988-4328-AC60-BA6AF8BD0BE9}"/>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2 8" xfId="50772" xr:uid="{22649AB1-183D-4756-8395-CE7989736E15}"/>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2 4" xfId="56806" xr:uid="{B1D0E706-7886-4D83-8CD2-FCDF66BBC430}"/>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3 7" xfId="50823" xr:uid="{1B7FF44D-0B36-4C59-A133-EB40A0498C55}"/>
    <cellStyle name="Normal 4 2 14" xfId="11994" xr:uid="{EABF6A96-B1CA-43BC-BA0C-686129720E10}"/>
    <cellStyle name="Normal 4 2 14 2" xfId="29921" xr:uid="{F41CA109-4103-40C2-B652-ED739FB03A4F}"/>
    <cellStyle name="Normal 4 2 14 3" xfId="41866" xr:uid="{B8CC0103-A960-49F7-8E88-7972AA0C65B9}"/>
    <cellStyle name="Normal 4 2 14 4" xfId="53831" xr:uid="{F1C82E69-9D2A-4605-91B0-42B22860692D}"/>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19" xfId="47871" xr:uid="{1FA1E4C5-0722-4B81-8F40-1E7FFF13ADBB}"/>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0 4" xfId="53860" xr:uid="{AD802FFC-CEBC-4E39-B130-5E69E559B222}"/>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15" xfId="47877" xr:uid="{349C970A-BFBC-4B07-8164-5AFE1DD22D98}"/>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13" xfId="47935" xr:uid="{C316FADB-B6ED-48FA-97C2-A2271E9F98F3}"/>
    <cellStyle name="Normal 4 2 2 2 2" xfId="234" xr:uid="{00000000-0005-0000-0000-000033000000}"/>
    <cellStyle name="Normal 4 2 2 2 2 10" xfId="36086" xr:uid="{29B62E48-3079-4125-979D-C4C781764B98}"/>
    <cellStyle name="Normal 4 2 2 2 2 11" xfId="48051" xr:uid="{88CD2C8F-A906-43CD-A7C2-D12262A43AFC}"/>
    <cellStyle name="Normal 4 2 2 2 2 2" xfId="582" xr:uid="{00000000-0005-0000-0000-000033000000}"/>
    <cellStyle name="Normal 4 2 2 2 2 2 10" xfId="48399" xr:uid="{C40B5613-3B64-4A9C-AE4A-1073443C9AD3}"/>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2 4" xfId="59518" xr:uid="{7B1F8304-BCE6-4672-856D-ECAACC9A9535}"/>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2 7" xfId="53535" xr:uid="{5DFCA19F-F33E-467E-BC15-41274A404C46}"/>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3 4" xfId="56548" xr:uid="{85834476-F7A8-43B5-B1F5-AE2100E9395B}"/>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2 8" xfId="50565" xr:uid="{134E6410-5484-4E8B-9CF1-D05830FB977A}"/>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2 4" xfId="58074" xr:uid="{9F8DA9BE-0D3A-49F7-BF6C-ED57CC2FFB34}"/>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3 7" xfId="52091" xr:uid="{986229BB-E571-4F75-B510-D8A1EE940F41}"/>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4 4" xfId="55104" xr:uid="{81B59050-0985-4DAF-9D89-274EEF91A774}"/>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2 9" xfId="49121" xr:uid="{3A75F288-2D80-4CDB-BBFF-8FCD8ADC2967}"/>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2 4" xfId="58796" xr:uid="{C0E251F1-0ED8-4AB5-B251-57AE689AE1AF}"/>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2 7" xfId="52813" xr:uid="{2651797D-5C58-4514-8DA2-D649128DBCAB}"/>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3 4" xfId="55826" xr:uid="{EDB8C98C-2218-4B57-8B64-DA91D1C4DBFF}"/>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3 8" xfId="49843" xr:uid="{E0F1995A-0C5F-4704-BEB7-7B87D88C29F7}"/>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2 4" xfId="57352" xr:uid="{334D14B4-6E7B-458A-A849-48151D6A1B02}"/>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4 7" xfId="51369" xr:uid="{2CE589B2-B0F0-46AF-8443-3BC154E34DE3}"/>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5 4" xfId="54382" xr:uid="{58B34E97-0B61-4487-B123-607592C5B34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2 4" xfId="59170" xr:uid="{5D031E46-2266-40FC-9C3A-4EF85E11E5D4}"/>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2 7" xfId="53187" xr:uid="{9B6A2E07-A175-4314-92AB-EB7CC480A376}"/>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3 4" xfId="56200" xr:uid="{9B4EE77B-8AEA-466E-9963-2D1BE477137D}"/>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2 8" xfId="50217" xr:uid="{E61EACD9-6376-4067-9B88-33990B68BAA2}"/>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2 4" xfId="57726" xr:uid="{A9D070A2-5AFE-4EAF-823A-152A4674884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3 7" xfId="51743" xr:uid="{B6557E5F-CDDB-449D-9ACB-57118C24819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4 4" xfId="54756" xr:uid="{7720D62C-9E04-437C-8ECA-5F4712C1F079}"/>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3 9" xfId="48773" xr:uid="{EC8ADEF6-C46E-461F-96F7-9E21A26EC66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2 4" xfId="58448" xr:uid="{142FBCBC-9B18-42E0-9D6B-6F1B15DA628D}"/>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2 7" xfId="52465" xr:uid="{FBD2DBDC-358C-4F26-BDF1-280F99266D7C}"/>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3 4" xfId="55478" xr:uid="{CFE92A87-AE1B-4218-A7E0-91D5425599B1}"/>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4 8" xfId="49495" xr:uid="{A9F5ACA2-C52D-43DE-B1E2-5C244C08A915}"/>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2 4" xfId="57004" xr:uid="{3F5D1304-E9B6-4117-9550-46CA257F60B3}"/>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5 7" xfId="51021" xr:uid="{2EAE9F81-A3EC-43F7-BF94-7E8820724583}"/>
    <cellStyle name="Normal 4 2 2 2 2 6" xfId="12197" xr:uid="{3EA9105A-632F-457A-B4DA-788E62B1B77D}"/>
    <cellStyle name="Normal 4 2 2 2 2 6 2" xfId="30124" xr:uid="{12F8F278-985E-42F8-BDF2-6656E7677A02}"/>
    <cellStyle name="Normal 4 2 2 2 2 6 3" xfId="42069" xr:uid="{01B8CDFB-44AB-492B-A2D9-ACBC779717D8}"/>
    <cellStyle name="Normal 4 2 2 2 2 6 4" xfId="54034" xr:uid="{F2CBC13A-2240-48F5-8250-DA678242D00D}"/>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11" xfId="48167" xr:uid="{A05E8BA8-8563-499C-A283-A45FC6D082B3}"/>
    <cellStyle name="Normal 4 2 2 2 3 2" xfId="698" xr:uid="{00000000-0005-0000-0000-000033000000}"/>
    <cellStyle name="Normal 4 2 2 2 3 2 10" xfId="48515" xr:uid="{89CF64B9-1AE1-429F-A14A-A012EDFE2565}"/>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2 4" xfId="59634" xr:uid="{07002BBE-BB57-464D-B0D0-D9EABD9802E1}"/>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2 7" xfId="53651" xr:uid="{11E4E9A7-34C0-424C-9177-BAD0E316BA0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3 4" xfId="56664" xr:uid="{1691D7E2-C781-4566-9710-4BC9C99D0FD6}"/>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2 8" xfId="50681" xr:uid="{0776BB1F-6E68-4835-8995-9A55125FCA38}"/>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2 4" xfId="58190" xr:uid="{5524D727-AE47-4088-9A53-D04CF4979F84}"/>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3 7" xfId="52207" xr:uid="{F5D2530D-2F4C-412B-8367-F044F2977171}"/>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4 4" xfId="55220" xr:uid="{07CD0D05-6BD4-4B5C-8339-9AACFEE86790}"/>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2 9" xfId="49237" xr:uid="{44E63BAB-4D12-4D31-8A2D-D6DD824E535A}"/>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2 4" xfId="58912" xr:uid="{6408896B-B1DC-4BFC-A93B-53B78BF49F01}"/>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2 7" xfId="52929" xr:uid="{316875B6-2259-4DE9-A5C5-3B78D46B46A7}"/>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3 4" xfId="55942" xr:uid="{7CCA3AA6-EB3B-401B-BAE4-7A580FCC1BBD}"/>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3 8" xfId="49959" xr:uid="{110E8960-CF80-4FB7-8C55-6328E6D0795E}"/>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2 4" xfId="57468" xr:uid="{B99F8F0D-E6F8-4B82-A042-E18C2F12A9FD}"/>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4 7" xfId="51485" xr:uid="{3358F4D0-A42B-450F-8B20-A836B92E76FB}"/>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5 4" xfId="54498" xr:uid="{8303714B-EBB3-4BD9-BB6B-1EBF7219FD53}"/>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2 4" xfId="59286" xr:uid="{563FB657-1518-4F9D-BC2D-BD76F9133C81}"/>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2 7" xfId="53303" xr:uid="{538EB0A2-EED3-46B8-B807-38EAFCE8DCA4}"/>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3 4" xfId="56316" xr:uid="{86E516E4-3E86-44C5-B302-30180E613FF0}"/>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2 8" xfId="50333" xr:uid="{21F58225-89AB-4C30-A8AB-F611C6829DB6}"/>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2 4" xfId="57842" xr:uid="{1880A573-D0E8-4734-AE4F-847247CFE8A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3 7" xfId="51859" xr:uid="{67756000-CCE2-497B-81AB-E9DCCB9C1A07}"/>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4 4" xfId="54872" xr:uid="{DBEDF8DD-A701-44F6-89CD-BA818302C5CE}"/>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3 9" xfId="48889" xr:uid="{A0EF2B5C-70EB-4139-9235-B8C576BF2979}"/>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2 4" xfId="58564" xr:uid="{2236843A-414B-4D76-83EA-E778DCFED770}"/>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2 7" xfId="52581" xr:uid="{05305806-1CC2-4320-80CD-30D4B6AE7D05}"/>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3 4" xfId="55594" xr:uid="{70EEF712-4BBF-4407-ABAE-B3595F7807B0}"/>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4 8" xfId="49611" xr:uid="{EB69787A-AF6D-4239-90B4-44430C1FB6FB}"/>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2 4" xfId="57120" xr:uid="{548D8013-3FD0-4FD2-BC95-2DD6C72A3C15}"/>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5 7" xfId="51137" xr:uid="{8D4F479C-5DC3-4C8B-B724-48D9722F8EE7}"/>
    <cellStyle name="Normal 4 2 2 2 3 6" xfId="12313" xr:uid="{81E4389E-5779-4233-B528-9942374A7956}"/>
    <cellStyle name="Normal 4 2 2 2 3 6 2" xfId="30240" xr:uid="{ABF8D751-59B0-40CD-A71E-EA72E55D0814}"/>
    <cellStyle name="Normal 4 2 2 2 3 6 3" xfId="42185" xr:uid="{74D02270-FB68-4A14-8155-E4B063FB10F6}"/>
    <cellStyle name="Normal 4 2 2 2 3 6 4" xfId="54150" xr:uid="{3BE0848E-FF40-4DDF-A297-36D16C9EEF2F}"/>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10" xfId="48283" xr:uid="{FA0C7E89-DDD7-4A31-8F3D-0A4F4F32098E}"/>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2 4" xfId="59402" xr:uid="{CA26543F-366C-4A4E-BBC7-02B046E8D37D}"/>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2 7" xfId="53419" xr:uid="{0E66E43B-0565-4C5B-BA16-D42916EEF048}"/>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3 4" xfId="56432" xr:uid="{607394AB-DE5E-4A64-A109-FD034F4533B5}"/>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2 8" xfId="50449" xr:uid="{7DCEEFFC-62D0-4AB1-AAD5-D5D66AF260B8}"/>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2 4" xfId="57958" xr:uid="{126104E7-7579-4A86-9105-C0E7AC469597}"/>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3 7" xfId="51975" xr:uid="{72FB50C4-6AA8-45AB-8E0A-15D074D16B6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4 4" xfId="54988" xr:uid="{5CB23C01-9F93-48A9-8916-D5A539FCD6DB}"/>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2 9" xfId="49005" xr:uid="{2950B4CF-F2FE-4BCF-B138-B41C5B5FB09D}"/>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2 4" xfId="58680" xr:uid="{B6E32D13-3FE4-4436-8587-423401C9E8A1}"/>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2 7" xfId="52697" xr:uid="{9940A8B2-F5CA-4674-9391-8179F5583E00}"/>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3 4" xfId="55710" xr:uid="{A460B58F-0B19-4FA2-990B-1AF3B8490BB0}"/>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3 8" xfId="49727" xr:uid="{3F04F1B7-DCD5-49A7-BAE5-0576A5D586AD}"/>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2 4" xfId="57236" xr:uid="{2EFFC577-91AA-4CAE-AF5D-068AE67A2A25}"/>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4 7" xfId="51253" xr:uid="{1F02D55B-4069-4313-BABA-B5D0F05D58E8}"/>
    <cellStyle name="Normal 4 2 2 2 4 5" xfId="12429" xr:uid="{0DB41ED6-5145-4F4A-8802-9B74F04C2D44}"/>
    <cellStyle name="Normal 4 2 2 2 4 5 2" xfId="30356" xr:uid="{46390642-0C6B-47EE-9402-8D3F1AC16B12}"/>
    <cellStyle name="Normal 4 2 2 2 4 5 3" xfId="42301" xr:uid="{80C7838A-1D9D-4264-9CB9-F1D083161ED7}"/>
    <cellStyle name="Normal 4 2 2 2 4 5 4" xfId="54266" xr:uid="{320C4522-66A8-478D-9E59-87DA4AB2B290}"/>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2 4" xfId="59054" xr:uid="{F18A62D3-AD13-4A26-8C24-C4B1339561FF}"/>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2 7" xfId="53071" xr:uid="{334B30DA-FE3C-4289-AC4A-D19C138035AE}"/>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3 4" xfId="56084" xr:uid="{F77A27B8-8CC1-484E-9FC0-C03BB29FB7C5}"/>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2 8" xfId="50101" xr:uid="{D93A934E-4860-455B-9A50-5BCA69CF2CBC}"/>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2 4" xfId="57610" xr:uid="{48B73D61-B62B-442B-A2E6-2F3BF797E2BD}"/>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3 7" xfId="51627" xr:uid="{65789401-55FD-4F6E-ACCA-FEEDA601858D}"/>
    <cellStyle name="Normal 4 2 2 2 5 4" xfId="12803" xr:uid="{6CF5C6CA-C2F1-4702-B617-5B6C2D4F4ED2}"/>
    <cellStyle name="Normal 4 2 2 2 5 4 2" xfId="30730" xr:uid="{D44139AC-4677-40E2-90ED-B7B68DCFDE68}"/>
    <cellStyle name="Normal 4 2 2 2 5 4 3" xfId="42675" xr:uid="{DAC2199A-33DE-40E2-9EB7-5574707E1CFC}"/>
    <cellStyle name="Normal 4 2 2 2 5 4 4" xfId="54640" xr:uid="{BF570E1C-9AC2-460D-A5E1-B6FB3D384F51}"/>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5 9" xfId="48657" xr:uid="{635270A9-6A7A-4581-B9B8-5DF6AC6DAC34}"/>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2 4" xfId="58332" xr:uid="{A3B51DD9-AF32-4CA3-B6A4-A95705D01E69}"/>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2 7" xfId="52349" xr:uid="{6623F9B9-71D5-4664-849C-4AA38A6E1238}"/>
    <cellStyle name="Normal 4 2 2 2 6 3" xfId="13525" xr:uid="{9D88BD55-D697-4F05-8DF0-9F50BED15B5B}"/>
    <cellStyle name="Normal 4 2 2 2 6 3 2" xfId="31452" xr:uid="{FDDF9066-94B6-44EE-98A4-C6289B9950F5}"/>
    <cellStyle name="Normal 4 2 2 2 6 3 3" xfId="43397" xr:uid="{F7B35978-CB6D-4C59-ABE1-9B16715CF67D}"/>
    <cellStyle name="Normal 4 2 2 2 6 3 4" xfId="55362" xr:uid="{89DFD1FC-687F-4E3F-B672-4338AB35B561}"/>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6 8" xfId="49379" xr:uid="{AEBDBF55-DF98-442A-834E-DA7B2252FCE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2 4" xfId="56888" xr:uid="{5ECF705F-EA39-4437-8DA5-983AD76805A2}"/>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7 7" xfId="50905" xr:uid="{19B001B5-5B31-4715-B930-FDBEB7BF1B50}"/>
    <cellStyle name="Normal 4 2 2 2 8" xfId="12081" xr:uid="{1F6894FC-60EC-44ED-9C7E-228519D9FB73}"/>
    <cellStyle name="Normal 4 2 2 2 8 2" xfId="30008" xr:uid="{D6640ED7-2AE4-4DB3-BCAA-036F2BEDB325}"/>
    <cellStyle name="Normal 4 2 2 2 8 3" xfId="41953" xr:uid="{F55A642A-6501-4BC6-AA83-90DC5883BCC8}"/>
    <cellStyle name="Normal 4 2 2 2 8 4" xfId="53918" xr:uid="{EDB32360-B4F0-40D5-A93A-6E053DA64229}"/>
    <cellStyle name="Normal 4 2 2 2 9" xfId="18040" xr:uid="{030330A4-8219-470F-9BDC-58084BCD86D9}"/>
    <cellStyle name="Normal 4 2 2 3" xfId="176" xr:uid="{00000000-0005-0000-0000-000033000000}"/>
    <cellStyle name="Normal 4 2 2 3 10" xfId="36028" xr:uid="{97A1878F-7BFC-4E0C-8877-A8CAF401908E}"/>
    <cellStyle name="Normal 4 2 2 3 11" xfId="47993" xr:uid="{4F4A4302-20FC-4012-8DC2-14353EF8535B}"/>
    <cellStyle name="Normal 4 2 2 3 2" xfId="524" xr:uid="{00000000-0005-0000-0000-000033000000}"/>
    <cellStyle name="Normal 4 2 2 3 2 10" xfId="48341" xr:uid="{EEB3CCDA-944B-4A93-8D07-A814D8C7718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2 4" xfId="59460" xr:uid="{CF018370-13DB-4147-9034-0DF97831B86D}"/>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2 7" xfId="53477" xr:uid="{E5D9634E-0216-432F-A459-5389D23F5D0E}"/>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3 4" xfId="56490" xr:uid="{FE4F6BEE-A416-4ECB-A877-763A162B5454}"/>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2 8" xfId="50507" xr:uid="{DF256266-5C2A-4B52-A65C-5FA4769619B5}"/>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2 4" xfId="58016" xr:uid="{6F874E16-1A9C-4D19-AA1F-93413931F8AF}"/>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3 7" xfId="52033" xr:uid="{F73EC78F-BB3C-43E0-89CF-9340AA557009}"/>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4 4" xfId="55046" xr:uid="{6C107FF6-C2B5-4BF9-96ED-F1015A3A30A1}"/>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2 9" xfId="49063" xr:uid="{A9CD197F-B8A0-48DB-931B-4AFD69CE608E}"/>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2 4" xfId="58738" xr:uid="{E0277478-55D2-4D21-8B41-0312B26FC277}"/>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2 7" xfId="52755" xr:uid="{2B061F3E-5FFA-4B43-B576-138BAB6E85BF}"/>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3 4" xfId="55768" xr:uid="{06EE6BA2-6500-4B03-A6C0-0F74D393BFEA}"/>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3 8" xfId="49785" xr:uid="{1AF5D4FE-BB5A-4423-889A-957EC0B01D28}"/>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2 4" xfId="57294" xr:uid="{55867192-621A-4F39-906D-EEF32647200C}"/>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4 7" xfId="51311" xr:uid="{B60EBFED-4BC4-4676-891E-E28D2E863089}"/>
    <cellStyle name="Normal 4 2 2 3 2 5" xfId="12487" xr:uid="{F28EDB8E-FF14-4A25-B127-DF5298377473}"/>
    <cellStyle name="Normal 4 2 2 3 2 5 2" xfId="30414" xr:uid="{6CB2658F-CD69-4BCE-B6D3-9125C94022E0}"/>
    <cellStyle name="Normal 4 2 2 3 2 5 3" xfId="42359" xr:uid="{7E967F1C-AF52-4DDB-A9EE-B3DC328324EC}"/>
    <cellStyle name="Normal 4 2 2 3 2 5 4" xfId="54324" xr:uid="{405E5EA9-6007-47A5-BEC5-51CD60856DB5}"/>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2 4" xfId="59112" xr:uid="{632210C5-AC86-48AA-A9D7-834D6E96669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2 7" xfId="53129" xr:uid="{7432757C-9A96-4A2C-A014-D504E62CB05F}"/>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3 4" xfId="56142" xr:uid="{FB87D586-157F-44FD-AC4A-7AD17B99A8BE}"/>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2 8" xfId="50159" xr:uid="{3AF564F4-D396-4B40-AE9E-ED76B4D125A6}"/>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2 4" xfId="57668" xr:uid="{68119177-DBB7-433A-A185-D99875A734E5}"/>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3 7" xfId="51685" xr:uid="{EC583F5A-80BF-427C-9C71-6561D981E109}"/>
    <cellStyle name="Normal 4 2 2 3 3 4" xfId="12861" xr:uid="{A6DC64A3-F5EB-4D28-97A5-54062CE15108}"/>
    <cellStyle name="Normal 4 2 2 3 3 4 2" xfId="30788" xr:uid="{BCE4D8D9-D913-4FFD-A529-D2757FA5FC64}"/>
    <cellStyle name="Normal 4 2 2 3 3 4 3" xfId="42733" xr:uid="{CFF24F01-5CFB-491C-9FB8-4AAF1566B7A9}"/>
    <cellStyle name="Normal 4 2 2 3 3 4 4" xfId="54698" xr:uid="{3D8373A0-4C09-4F71-A053-BA305F4E8717}"/>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3 9" xfId="48715" xr:uid="{00F34384-C6B0-4F67-8882-A4F569193450}"/>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2 4" xfId="58390" xr:uid="{A5841F05-DBAD-4402-9476-E188AA678B1B}"/>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2 7" xfId="52407" xr:uid="{51579B6D-7B2D-4A7C-8C68-8F67EF11A6A9}"/>
    <cellStyle name="Normal 4 2 2 3 4 3" xfId="13583" xr:uid="{DD9BF8F1-95A3-4D01-ACC4-B5E62A1D39F2}"/>
    <cellStyle name="Normal 4 2 2 3 4 3 2" xfId="31510" xr:uid="{E8210EB5-BEBE-43ED-96EB-0E4984FCC59C}"/>
    <cellStyle name="Normal 4 2 2 3 4 3 3" xfId="43455" xr:uid="{E186C5D3-1A18-4254-BD19-0C4F506C3505}"/>
    <cellStyle name="Normal 4 2 2 3 4 3 4" xfId="55420" xr:uid="{DFF07CFB-1DA7-4D63-B346-964800D28306}"/>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4 8" xfId="49437" xr:uid="{EB8194C2-DB1A-486A-BD25-8FBC53F943AA}"/>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2 4" xfId="56946" xr:uid="{E2465684-0680-4EB2-AAA4-9C01DBFD6CCA}"/>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5 7" xfId="50963" xr:uid="{C70CAC08-7272-40D1-A187-9BDABA9B9DB3}"/>
    <cellStyle name="Normal 4 2 2 3 6" xfId="12139" xr:uid="{DB635AE8-DF4C-4CA6-BA26-66FA1EBA59C1}"/>
    <cellStyle name="Normal 4 2 2 3 6 2" xfId="30066" xr:uid="{4F4E79E1-68A8-41B0-BDDE-C92B7D77E242}"/>
    <cellStyle name="Normal 4 2 2 3 6 3" xfId="42011" xr:uid="{AA3067AC-1BC6-457E-8CB6-F4AE05D6BCEC}"/>
    <cellStyle name="Normal 4 2 2 3 6 4" xfId="53976" xr:uid="{9ED1AD41-6610-467A-B5B6-E889D26D39FD}"/>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11" xfId="48109" xr:uid="{B688804A-97BF-40BE-8371-010E9CCA5FB9}"/>
    <cellStyle name="Normal 4 2 2 4 2" xfId="640" xr:uid="{00000000-0005-0000-0000-000033000000}"/>
    <cellStyle name="Normal 4 2 2 4 2 10" xfId="48457" xr:uid="{3A2978E5-181A-4DD5-BCF0-38CBFC50297F}"/>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2 4" xfId="59576" xr:uid="{8A57FE26-1336-43C1-B3DE-5FB58E16E350}"/>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2 7" xfId="53593" xr:uid="{528FB145-DBA2-473C-AFD2-3BEB0C1D8044}"/>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3 4" xfId="56606" xr:uid="{4657D0A2-0E8F-4E30-A305-32778AF6194E}"/>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2 8" xfId="50623" xr:uid="{3854F11F-3F6F-4295-90FD-17425620561D}"/>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2 4" xfId="58132" xr:uid="{F2CFF4BA-2A8A-4A9E-B4F5-5495815F181F}"/>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3 7" xfId="52149" xr:uid="{36039C6A-F243-46B6-95A9-693C2B168FD6}"/>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4 4" xfId="55162" xr:uid="{CC054F36-42FF-4C1C-9A4F-7BC68FA16BDB}"/>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2 9" xfId="49179" xr:uid="{C4F73AEB-223F-47BE-B868-D2F7C20ACB9A}"/>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2 4" xfId="58854" xr:uid="{E9BAF881-A7AB-47E6-9CDA-1417E6D32E68}"/>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2 7" xfId="52871" xr:uid="{D838276B-71E7-4554-8B44-AEF63B7A33AE}"/>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3 4" xfId="55884" xr:uid="{FF6EB99E-424D-4482-9885-051F5FE9DF87}"/>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3 8" xfId="49901" xr:uid="{614FA9AE-FAFB-4CAA-8DAF-DCC1F686F8C8}"/>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2 4" xfId="57410" xr:uid="{E36758F5-BF5C-41A6-A6F2-B0B7FE9A07E6}"/>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4 7" xfId="51427" xr:uid="{2D049FC0-E873-4758-963B-9AF1E70C48D5}"/>
    <cellStyle name="Normal 4 2 2 4 2 5" xfId="12603" xr:uid="{AA44E111-5323-4EBE-A35D-C0A8CC4E07C6}"/>
    <cellStyle name="Normal 4 2 2 4 2 5 2" xfId="30530" xr:uid="{5F33E176-3615-4742-A2D5-7FC514464344}"/>
    <cellStyle name="Normal 4 2 2 4 2 5 3" xfId="42475" xr:uid="{9778176E-EC56-4D3B-89E5-2BA9D70FD81B}"/>
    <cellStyle name="Normal 4 2 2 4 2 5 4" xfId="54440" xr:uid="{0B7FFDBB-8F96-4BC0-9D33-3E83D06D5E84}"/>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2 4" xfId="59228" xr:uid="{EC6997A3-05DB-4EAB-8CEF-CEDD0FDCDC44}"/>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2 7" xfId="53245" xr:uid="{536BFB14-84FF-45D9-B3C0-2CCB471B60C9}"/>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3 4" xfId="56258" xr:uid="{7A5EABF2-9C18-440B-B977-AF33DAB2570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2 8" xfId="50275" xr:uid="{CE06CE50-C668-4F50-A19C-97F47ABE3FBA}"/>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2 4" xfId="57784" xr:uid="{27B3BD74-9723-4154-9D82-CBA13EB9B88A}"/>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3 7" xfId="51801" xr:uid="{D6F5EBF6-615A-485C-A191-63776712C40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4 4" xfId="54814" xr:uid="{08CB3111-12E4-469A-99A3-D8BC2F4BCDE0}"/>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3 9" xfId="48831" xr:uid="{149FA5ED-5D21-46EB-BC14-BB02A99AB69C}"/>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2 4" xfId="58506" xr:uid="{FBA12F52-5C36-4CC9-99B2-49E9FE28093F}"/>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2 7" xfId="52523" xr:uid="{0A3B4F85-DDB1-4DD1-BB8D-AA3672C88405}"/>
    <cellStyle name="Normal 4 2 2 4 4 3" xfId="13699" xr:uid="{D4A4D6E9-1B54-4D9E-9475-390F87C37314}"/>
    <cellStyle name="Normal 4 2 2 4 4 3 2" xfId="31626" xr:uid="{5DD2617C-35C6-45A8-880E-C2D9615AE301}"/>
    <cellStyle name="Normal 4 2 2 4 4 3 3" xfId="43571" xr:uid="{D866200F-F69B-4344-B49E-13DBC8134ABF}"/>
    <cellStyle name="Normal 4 2 2 4 4 3 4" xfId="55536" xr:uid="{75485D0C-0794-42FE-8E0E-E03EB21F0CA5}"/>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4 8" xfId="49553" xr:uid="{4BA9448F-B6B9-44F1-A214-8F11699F2AC6}"/>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2 4" xfId="57062" xr:uid="{1A2FB136-721E-4892-8CAE-168E129DCB97}"/>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5 7" xfId="51079" xr:uid="{229A523B-5C8F-4D51-B7FE-C78BE5E5B68E}"/>
    <cellStyle name="Normal 4 2 2 4 6" xfId="12255" xr:uid="{CD96D77A-8124-4701-852B-954ACB3B38B0}"/>
    <cellStyle name="Normal 4 2 2 4 6 2" xfId="30182" xr:uid="{3AE12547-5832-4EF9-85F5-1C769132CBDF}"/>
    <cellStyle name="Normal 4 2 2 4 6 3" xfId="42127" xr:uid="{6F5F0838-17C9-41AF-9A75-C6AC54B18E1D}"/>
    <cellStyle name="Normal 4 2 2 4 6 4" xfId="54092" xr:uid="{8E8C8914-B430-458D-B583-31C7E61F7AAB}"/>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10" xfId="48225" xr:uid="{1910DBD5-90B8-4CDA-8596-4A3BD6ECA81D}"/>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2 4" xfId="59344" xr:uid="{FF98E610-7679-4BDD-B659-042FDCF547E4}"/>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2 7" xfId="53361" xr:uid="{6E944E8A-BFB2-4BBE-A07E-95FD35D81E8F}"/>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3 4" xfId="56374" xr:uid="{8E63BD58-0D19-4955-873F-5C6B5343E305}"/>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2 8" xfId="50391" xr:uid="{E8928D9C-D036-48C1-882D-D090C501B71F}"/>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2 4" xfId="57900" xr:uid="{F1E6532B-80DC-4914-B7A1-9A670C473C21}"/>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3 7" xfId="51917" xr:uid="{84DB572D-FE38-4E36-8A3C-DF3024A1EAAF}"/>
    <cellStyle name="Normal 4 2 2 5 2 4" xfId="13093" xr:uid="{0FA66A2A-33A4-41AC-BECC-8F8F114039C9}"/>
    <cellStyle name="Normal 4 2 2 5 2 4 2" xfId="31020" xr:uid="{DA24D4C2-83F6-4B2A-8AA5-334DA33D8296}"/>
    <cellStyle name="Normal 4 2 2 5 2 4 3" xfId="42965" xr:uid="{A5462DB9-E269-4ECA-A0FA-1156AE8BCE24}"/>
    <cellStyle name="Normal 4 2 2 5 2 4 4" xfId="54930" xr:uid="{A806F93B-F0D1-4991-8928-4BE131863D5C}"/>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2 9" xfId="48947" xr:uid="{1C974C6F-47E1-4C55-88D2-679C15A0BD37}"/>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2 4" xfId="58622" xr:uid="{B390F6FF-F460-4972-A30F-49856AAAE797}"/>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2 7" xfId="52639" xr:uid="{45ACA62F-5745-4D44-BC79-E2BC7C80D58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3 4" xfId="55652" xr:uid="{78C58C07-71A9-4EE4-A750-E7191588AD8F}"/>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3 8" xfId="49669" xr:uid="{38A9631E-DB9A-4063-84E0-9997719F4E36}"/>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2 4" xfId="57178" xr:uid="{EB950651-ED85-4413-8819-E02DEBB8D8A2}"/>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4 7" xfId="51195" xr:uid="{0310BB8D-0EE7-4988-8D69-D572FF218391}"/>
    <cellStyle name="Normal 4 2 2 5 5" xfId="12371" xr:uid="{6A1A3603-C472-46D6-B6B0-42BDD43F9172}"/>
    <cellStyle name="Normal 4 2 2 5 5 2" xfId="30298" xr:uid="{21E558F3-52F0-4BB1-B302-4ED63C632B08}"/>
    <cellStyle name="Normal 4 2 2 5 5 3" xfId="42243" xr:uid="{B9D7FEE8-12C5-46B7-AE0D-5A33C1E1D71E}"/>
    <cellStyle name="Normal 4 2 2 5 5 4" xfId="54208" xr:uid="{82053F19-2CEA-405C-B528-0B35E3EC4960}"/>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2 4" xfId="58996" xr:uid="{78F12548-EEA4-47C0-BA6B-51B5186E315D}"/>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2 7" xfId="53013" xr:uid="{0963D96B-E7E1-49D1-8727-BBD73CEDF3AB}"/>
    <cellStyle name="Normal 4 2 2 6 2 3" xfId="14189" xr:uid="{DED3DC23-A4D2-4F8B-9313-C62E0F450E14}"/>
    <cellStyle name="Normal 4 2 2 6 2 3 2" xfId="32116" xr:uid="{8A35EC27-71A9-4AD6-A65E-3CAFCA7A5649}"/>
    <cellStyle name="Normal 4 2 2 6 2 3 3" xfId="44061" xr:uid="{C4B685D5-4BD8-4333-9E06-D95374C80EDC}"/>
    <cellStyle name="Normal 4 2 2 6 2 3 4" xfId="56026" xr:uid="{3C0952D5-21EE-46D4-9317-E204839AB984}"/>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2 8" xfId="50043" xr:uid="{15DD2A37-2931-4EF3-931E-8D2D9C9468E8}"/>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2 4" xfId="57552" xr:uid="{519056FE-0D52-4E3C-BB21-A963B264EC9C}"/>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3 7" xfId="51569" xr:uid="{23151DBE-5EE0-4CEA-8C44-BC2D157BC09B}"/>
    <cellStyle name="Normal 4 2 2 6 4" xfId="12745" xr:uid="{49EDC134-913A-4790-BF07-614FFBB96847}"/>
    <cellStyle name="Normal 4 2 2 6 4 2" xfId="30672" xr:uid="{592B1A8A-ED22-4760-83DD-8BF1F6754240}"/>
    <cellStyle name="Normal 4 2 2 6 4 3" xfId="42617" xr:uid="{40376BD5-9361-429F-B0F7-4E446B3152EF}"/>
    <cellStyle name="Normal 4 2 2 6 4 4" xfId="54582" xr:uid="{C6E2FA82-33AB-4B32-B2BA-3D949DFE0237}"/>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6 9" xfId="48599" xr:uid="{EB900556-937D-4970-81CD-C165FF513664}"/>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2 4" xfId="58274" xr:uid="{F23A371A-40DA-4468-A377-3AD9D14D1C7C}"/>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2 7" xfId="52291" xr:uid="{8B04AD75-D201-438F-8741-337D13E8B2D5}"/>
    <cellStyle name="Normal 4 2 2 7 3" xfId="13467" xr:uid="{441D3FD8-6B68-4DB7-8AE0-A86A9C5E67F2}"/>
    <cellStyle name="Normal 4 2 2 7 3 2" xfId="31394" xr:uid="{58CD3EF0-2375-4CFC-869F-6158363EC956}"/>
    <cellStyle name="Normal 4 2 2 7 3 3" xfId="43339" xr:uid="{1D75A961-669C-4C79-BA46-2BAFC2D5A156}"/>
    <cellStyle name="Normal 4 2 2 7 3 4" xfId="55304" xr:uid="{06EFA89F-D26D-4BD1-B9E8-6D2B44DE3D53}"/>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7 8" xfId="49321" xr:uid="{7771F607-FC41-43B9-8CE0-B8DFC55DD404}"/>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2 4" xfId="59718" xr:uid="{D176EECE-172E-4A92-A573-FDD8684A67C3}"/>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2 7" xfId="53735" xr:uid="{70A7AFD0-F331-4FAD-AB7A-BF150D22DB29}"/>
    <cellStyle name="Normal 4 2 2 8 3" xfId="14911" xr:uid="{9823E012-256F-4411-B93B-4FC6A519455B}"/>
    <cellStyle name="Normal 4 2 2 8 3 2" xfId="32838" xr:uid="{1C408343-B0C5-4B65-AED6-2E2A4D1A9CE4}"/>
    <cellStyle name="Normal 4 2 2 8 3 3" xfId="44783" xr:uid="{0A9F4BE4-D5E0-4773-821B-DF9B37C885C5}"/>
    <cellStyle name="Normal 4 2 2 8 3 4" xfId="56748" xr:uid="{691D2A42-9386-4629-A619-81D8C36CCE0C}"/>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8 8" xfId="50765" xr:uid="{55469E94-1D89-41E2-A25A-427939FD1198}"/>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2 4" xfId="56830" xr:uid="{C244FD3C-33E3-4D9F-9308-77C0936A770A}"/>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2 9 7" xfId="50847" xr:uid="{B2A8B6D7-EFB5-4F2F-8B5A-562BC11937A6}"/>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14" xfId="47905" xr:uid="{91FE24E0-C4B1-4932-A5DD-25FB71B8A71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13" xfId="47963" xr:uid="{C37F1932-5678-4DE0-B52D-6ED6C9CC1829}"/>
    <cellStyle name="Normal 4 2 3 2 2" xfId="262" xr:uid="{00000000-0005-0000-0000-00000A000000}"/>
    <cellStyle name="Normal 4 2 3 2 2 10" xfId="36114" xr:uid="{4773577C-DBD4-4B32-B787-CD5143DC3608}"/>
    <cellStyle name="Normal 4 2 3 2 2 11" xfId="48079" xr:uid="{4F478252-CCB8-4AEA-A86B-8A99645BFF32}"/>
    <cellStyle name="Normal 4 2 3 2 2 2" xfId="610" xr:uid="{00000000-0005-0000-0000-00000A000000}"/>
    <cellStyle name="Normal 4 2 3 2 2 2 10" xfId="48427" xr:uid="{0DFA9DAF-C9BA-464C-B2D0-841BC4583787}"/>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2 4" xfId="59546" xr:uid="{B77C293E-4FEB-424F-BF81-382D33FBD763}"/>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2 7" xfId="53563" xr:uid="{77C257B7-2DC1-4D0A-8359-95325A5151D9}"/>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3 4" xfId="56576" xr:uid="{E6DBBD05-B429-41FC-85B9-6A7DDCB2AFD6}"/>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2 8" xfId="50593" xr:uid="{81A33FD0-08DE-4174-B0AB-DCEDB381D044}"/>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2 4" xfId="58102" xr:uid="{178FB4DC-52B1-43C2-A457-CA5FBCFEC837}"/>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3 7" xfId="52119" xr:uid="{C4645F12-E5BA-48B3-8ED9-A87877F3796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4 4" xfId="55132" xr:uid="{C5ADAE4C-D4F2-46DE-84B6-CB6C15363306}"/>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2 9" xfId="49149" xr:uid="{0B05F357-5FA5-447D-8A9F-1C9A45DAA060}"/>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2 4" xfId="58824" xr:uid="{4407DF39-236B-4084-B8AB-C57430263448}"/>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2 7" xfId="52841" xr:uid="{AB1B5CEC-0F00-4709-95EA-B3BE20C78B33}"/>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3 4" xfId="55854" xr:uid="{EBE90C84-7D96-4F5A-8194-1939BC898DAA}"/>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3 8" xfId="49871" xr:uid="{E41C9D00-108E-4E5B-A348-16213F724D59}"/>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2 4" xfId="57380" xr:uid="{AC919A8C-DB44-495F-B174-D5647AED41FB}"/>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4 7" xfId="51397" xr:uid="{0D9C75E4-2750-4BDE-9CE5-F8EC2F3FB897}"/>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5 4" xfId="54410" xr:uid="{751388F5-5ED2-4E3E-9F70-167340127F44}"/>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2 4" xfId="59198" xr:uid="{8911D5C0-F69A-4DFF-BD69-7960F10AF74F}"/>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2 7" xfId="53215" xr:uid="{F17168F0-47E4-499A-A859-5F58C6619B83}"/>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3 4" xfId="56228" xr:uid="{3FAD075B-5142-41A6-8751-CDF88BBD2157}"/>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2 8" xfId="50245" xr:uid="{CE557677-47ED-4A50-9E3B-028EE124ECDC}"/>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2 4" xfId="57754" xr:uid="{F5B14F45-2AB9-4913-931A-2F1465E06BE2}"/>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3 7" xfId="51771" xr:uid="{D116E2A1-8B9C-4317-AE1E-9CA278F93749}"/>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4 4" xfId="54784" xr:uid="{F360FCAB-7C0D-4B28-BADF-B82BD267BC67}"/>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3 9" xfId="48801" xr:uid="{2412E274-6B8D-496B-81F7-CEDE835DB626}"/>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2 4" xfId="58476" xr:uid="{1BC94BAA-6682-4429-B986-E0FAAB936C75}"/>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2 7" xfId="52493" xr:uid="{2B8451D9-6BC2-4448-BCE1-165D6948B80C}"/>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3 4" xfId="55506" xr:uid="{2268B898-BE38-499C-8B6E-4B4D72197D72}"/>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4 8" xfId="49523" xr:uid="{209E2C93-2C5B-4514-96EC-5FE597080599}"/>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2 4" xfId="57032" xr:uid="{97D8F906-0FA0-4E6F-85A8-318D24945FC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5 7" xfId="51049" xr:uid="{A25ADBC1-B93D-4C02-836A-827BDB04C497}"/>
    <cellStyle name="Normal 4 2 3 2 2 6" xfId="12225" xr:uid="{25932035-28AD-468D-942D-7B8A6A923C76}"/>
    <cellStyle name="Normal 4 2 3 2 2 6 2" xfId="30152" xr:uid="{BD669CB7-3995-4CA5-8D52-4596CC275465}"/>
    <cellStyle name="Normal 4 2 3 2 2 6 3" xfId="42097" xr:uid="{7A929051-0DC5-4C48-BC5A-503896240731}"/>
    <cellStyle name="Normal 4 2 3 2 2 6 4" xfId="54062" xr:uid="{0E5186AB-B2E1-41A1-BE37-AB7D6C1CF1EA}"/>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11" xfId="48195" xr:uid="{38737B56-9350-48DA-831F-2AD0E73B1849}"/>
    <cellStyle name="Normal 4 2 3 2 3 2" xfId="726" xr:uid="{00000000-0005-0000-0000-00000A000000}"/>
    <cellStyle name="Normal 4 2 3 2 3 2 10" xfId="48543" xr:uid="{E49E88B1-31C7-4BBE-ADD7-1B4A770FB8AE}"/>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2 4" xfId="59662" xr:uid="{F34DF909-C9AF-4E12-A231-5B021B282C4C}"/>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2 7" xfId="53679" xr:uid="{09F61818-A955-4000-8841-684D56F3D8E8}"/>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3 4" xfId="56692" xr:uid="{80ACD0DA-BCBE-4CFF-9267-3B8424F14A11}"/>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2 8" xfId="50709" xr:uid="{61360206-68D2-4B21-99C0-C0F986F5442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2 4" xfId="58218" xr:uid="{F0ED7E15-70B5-436B-B9BB-74C3097CBA9C}"/>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3 7" xfId="52235" xr:uid="{C3D69CCD-EB58-4FCD-A5B2-CE21FD4DBD9B}"/>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4 4" xfId="55248" xr:uid="{1922F411-A479-42C6-8154-009ABD8B201A}"/>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2 9" xfId="49265" xr:uid="{B3874C83-F744-46F8-BD2C-C754A0A1195B}"/>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2 4" xfId="58940" xr:uid="{25769D4A-E8D8-4109-8530-61358D7A33D5}"/>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2 7" xfId="52957" xr:uid="{AF6352F3-EB9D-41FC-9397-39A0F7D06F35}"/>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3 4" xfId="55970" xr:uid="{233F0AE6-B3A1-4DD6-88D6-BC5F8AEA42E5}"/>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3 8" xfId="49987" xr:uid="{FC5E2097-BEA2-4BC8-BB29-C20B5A2ED557}"/>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2 4" xfId="57496" xr:uid="{DE7545CC-E938-430C-93CE-550A5C25E613}"/>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4 7" xfId="51513" xr:uid="{BD0BB620-0377-42CC-9504-8925CB314EFA}"/>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5 4" xfId="54526" xr:uid="{3A91A481-1CB4-41B3-816B-3B5397630BE2}"/>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2 4" xfId="59314" xr:uid="{823906A2-29CE-4DF3-A67D-8533CE09EBCD}"/>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2 7" xfId="53331" xr:uid="{A495C538-9577-4BA3-BBA3-D2855B4FDBFA}"/>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3 4" xfId="56344" xr:uid="{5B03F56D-A633-463D-9E95-404300CE1E0E}"/>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2 8" xfId="50361" xr:uid="{D730A2FE-CA89-468F-8ABA-58C6B2ED8E55}"/>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2 4" xfId="57870" xr:uid="{F8BB89F7-0A64-4650-93A6-E40508F3D232}"/>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3 7" xfId="51887" xr:uid="{087ED1EB-94A3-4E03-85D1-63A98EB7D96F}"/>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4 4" xfId="54900" xr:uid="{1B95B849-DDEB-48AA-999C-A6558F697520}"/>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3 9" xfId="48917" xr:uid="{3F35D8F1-74F1-4F79-BF1C-46BAD340CF5E}"/>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2 4" xfId="58592" xr:uid="{4D422856-4C59-4DD6-960D-85E09F0500CB}"/>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2 7" xfId="52609" xr:uid="{CF101920-3C5D-4935-95C4-5EF214238260}"/>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3 4" xfId="55622" xr:uid="{B22B1B1F-869F-4DC4-842E-4AE07863E6BC}"/>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4 8" xfId="49639" xr:uid="{ADBC3D82-9893-46E8-98EB-E3F4D1CCD4AE}"/>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2 4" xfId="57148" xr:uid="{DC4D7A84-0984-4B5B-87E5-E46DC980239D}"/>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5 7" xfId="51165" xr:uid="{FDB46F81-52B8-4C2C-A2F4-4D41846AFB5C}"/>
    <cellStyle name="Normal 4 2 3 2 3 6" xfId="12341" xr:uid="{41EF753E-0A49-42F3-922F-9C6428835871}"/>
    <cellStyle name="Normal 4 2 3 2 3 6 2" xfId="30268" xr:uid="{F9559594-94A0-432B-9A51-B07286E959C6}"/>
    <cellStyle name="Normal 4 2 3 2 3 6 3" xfId="42213" xr:uid="{59B407F3-2BCF-4DCB-9ACB-63ED92291513}"/>
    <cellStyle name="Normal 4 2 3 2 3 6 4" xfId="54178" xr:uid="{54C80915-D4CD-4A4E-B6AA-799C69F2834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10" xfId="48311" xr:uid="{B4D0B635-18F9-41FA-BE2C-AA6F1FDA8314}"/>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2 4" xfId="59430" xr:uid="{D4CEB250-FE53-423A-89AB-7D2B98698844}"/>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2 7" xfId="53447" xr:uid="{B924D6FC-AA99-46D2-944D-FF6156E0F4BA}"/>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3 4" xfId="56460" xr:uid="{5511006A-F545-47D8-996D-10AFF36BEC38}"/>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2 8" xfId="50477" xr:uid="{E4DA2499-236E-4AEB-9310-06ACE44DB673}"/>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2 4" xfId="57986" xr:uid="{A14D981E-A82A-4E94-B792-BFBA8E892E6B}"/>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3 7" xfId="52003" xr:uid="{07F63D38-F284-4590-B24F-62AEC471F4B9}"/>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4 4" xfId="55016" xr:uid="{3A77DDC2-C547-4F19-B319-9F53C72B4E19}"/>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2 9" xfId="49033" xr:uid="{FDAF223F-9C3A-4E65-A5C7-F1321433E015}"/>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2 4" xfId="58708" xr:uid="{5A4F7790-DE80-412E-8671-34170896F216}"/>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2 7" xfId="52725" xr:uid="{72A259B3-5D72-4389-A8EA-056A0EF13AA5}"/>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3 4" xfId="55738" xr:uid="{70097054-BB28-4C8B-9F77-4D0927843626}"/>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3 8" xfId="49755" xr:uid="{97B7DBFC-915C-488F-81CD-79C518F5CC7D}"/>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2 4" xfId="57264" xr:uid="{D2A2CD56-39D9-4056-B4AA-0A7FA99B1224}"/>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4 7" xfId="51281" xr:uid="{2A6056C1-3F09-46BC-BF49-F581E15D7070}"/>
    <cellStyle name="Normal 4 2 3 2 4 5" xfId="12457" xr:uid="{A09E80D3-9715-450B-B079-B35C3D9BE6DE}"/>
    <cellStyle name="Normal 4 2 3 2 4 5 2" xfId="30384" xr:uid="{60735702-14B8-46D2-ABE4-2D03F752C5FD}"/>
    <cellStyle name="Normal 4 2 3 2 4 5 3" xfId="42329" xr:uid="{7E4F481C-D683-445F-8CAC-513D4999706D}"/>
    <cellStyle name="Normal 4 2 3 2 4 5 4" xfId="54294" xr:uid="{E0BED717-2250-4E3B-B566-BCF28B44B1DB}"/>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2 4" xfId="59082" xr:uid="{2EE78B23-862B-4B29-AB5E-BA791B6D14AC}"/>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2 7" xfId="53099" xr:uid="{39CB5A7F-DBBB-4DBA-9B0F-09392C1E9B87}"/>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3 4" xfId="56112" xr:uid="{1AE14019-AFB6-49C9-9796-6552A997591F}"/>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2 8" xfId="50129" xr:uid="{0D8332F7-D109-4583-9D0C-97417D81D1D7}"/>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2 4" xfId="57638" xr:uid="{D870195D-78D2-4733-B1F3-1DF52A69D95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3 7" xfId="51655" xr:uid="{601424A3-54CE-48E5-838A-A485F98D8309}"/>
    <cellStyle name="Normal 4 2 3 2 5 4" xfId="12831" xr:uid="{5916B9F7-CE4C-4B1C-9AF0-51A14F5C78BD}"/>
    <cellStyle name="Normal 4 2 3 2 5 4 2" xfId="30758" xr:uid="{CCDD5FA8-040D-4D96-AEB8-04CCCD49D87E}"/>
    <cellStyle name="Normal 4 2 3 2 5 4 3" xfId="42703" xr:uid="{5A16A8D6-669A-4309-9B98-657DC7A209A4}"/>
    <cellStyle name="Normal 4 2 3 2 5 4 4" xfId="54668" xr:uid="{F9A1BD8F-8F44-4B47-A5FD-5C50E7270D1A}"/>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5 9" xfId="48685" xr:uid="{EAD36A79-041F-4415-B24B-8822544E8DD7}"/>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2 4" xfId="58360" xr:uid="{1072EC92-108D-4290-863E-1FB439743C6D}"/>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2 7" xfId="52377" xr:uid="{8A67066E-9E89-42BD-88F7-AF2E4EC60FCF}"/>
    <cellStyle name="Normal 4 2 3 2 6 3" xfId="13553" xr:uid="{265A816D-6E83-464C-BBE0-D0BA1E4B9EB7}"/>
    <cellStyle name="Normal 4 2 3 2 6 3 2" xfId="31480" xr:uid="{112F5651-5400-44FA-8342-3844FD98CAF7}"/>
    <cellStyle name="Normal 4 2 3 2 6 3 3" xfId="43425" xr:uid="{4BC187A3-C270-421D-9FEB-E04F513FF72A}"/>
    <cellStyle name="Normal 4 2 3 2 6 3 4" xfId="55390" xr:uid="{3CDC6D1E-3585-438C-BEB2-6A01321CF5AF}"/>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6 8" xfId="49407" xr:uid="{E5E32858-B991-4B4A-9E3E-8841D1E6E312}"/>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2 4" xfId="56916" xr:uid="{AAD768AD-06F9-4BC8-B29B-F8628F62F98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7 7" xfId="50933" xr:uid="{D5353419-46A1-4105-8AD1-76F89BA17425}"/>
    <cellStyle name="Normal 4 2 3 2 8" xfId="12109" xr:uid="{AE62194E-590D-4A61-ADD9-90D9F2D68317}"/>
    <cellStyle name="Normal 4 2 3 2 8 2" xfId="30036" xr:uid="{A6566FD4-AE3E-4AD7-9607-B7BDDD61460D}"/>
    <cellStyle name="Normal 4 2 3 2 8 3" xfId="41981" xr:uid="{13520414-101A-47FD-AECD-95C4DA0F1F7C}"/>
    <cellStyle name="Normal 4 2 3 2 8 4" xfId="53946" xr:uid="{37EB25F6-DBC1-44A7-9A0C-37C1A0CC6894}"/>
    <cellStyle name="Normal 4 2 3 2 9" xfId="18068" xr:uid="{90B5F6A8-C699-4F4D-BCCD-C9504D0EB34F}"/>
    <cellStyle name="Normal 4 2 3 3" xfId="204" xr:uid="{00000000-0005-0000-0000-00000A000000}"/>
    <cellStyle name="Normal 4 2 3 3 10" xfId="36056" xr:uid="{3B2F4604-2B49-441F-997F-F0724C5CDF0F}"/>
    <cellStyle name="Normal 4 2 3 3 11" xfId="48021" xr:uid="{8F4B0B0E-D328-458E-94A3-22FF88B2E8F4}"/>
    <cellStyle name="Normal 4 2 3 3 2" xfId="552" xr:uid="{00000000-0005-0000-0000-00000A000000}"/>
    <cellStyle name="Normal 4 2 3 3 2 10" xfId="48369" xr:uid="{18A08A25-04DA-46E6-8291-3766338C6B17}"/>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2 4" xfId="59488" xr:uid="{EE75DD1B-8A6B-470C-AC99-84DA1070509E}"/>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2 7" xfId="53505" xr:uid="{BB172F92-162D-4A8C-B35C-6E872C4EB7A1}"/>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3 4" xfId="56518" xr:uid="{4B1FFE9D-E789-4662-B7FC-65DB330F7F7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2 8" xfId="50535" xr:uid="{556820EC-095D-49B8-98F8-7D508B76C091}"/>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2 4" xfId="58044" xr:uid="{07A940F8-F495-43F1-A84A-66437D11F6B0}"/>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3 7" xfId="52061" xr:uid="{F810F60B-2FD2-48C4-A588-302D253DC28B}"/>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4 4" xfId="55074" xr:uid="{C9DDF8A8-B3CB-42EE-A526-685BF59AC3DE}"/>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2 9" xfId="49091" xr:uid="{17464594-517B-42A9-9CDA-18E9385DFA21}"/>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2 4" xfId="58766" xr:uid="{6791E2BC-C977-42A3-9453-6F010D20D85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2 7" xfId="52783" xr:uid="{E503C47F-F321-4526-B7EB-FD75CD4BEDF8}"/>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3 4" xfId="55796" xr:uid="{EBEAC2C9-BD8D-418F-A203-2BF87BC393ED}"/>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3 8" xfId="49813" xr:uid="{6A027237-273B-455C-BEC8-C3410ACA7CF4}"/>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2 4" xfId="57322" xr:uid="{8A62794F-0FE9-42CB-A40A-752BFE93114D}"/>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4 7" xfId="51339" xr:uid="{1689C0A6-ED9E-462B-B7B0-2B589836AB0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5 4" xfId="54352" xr:uid="{65221576-B964-434B-BF88-B1B62C529183}"/>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2 4" xfId="59140" xr:uid="{5E71A762-002D-47E9-A815-A5BB3EC49F5C}"/>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2 7" xfId="53157" xr:uid="{98F621E6-4C74-4D21-A13B-75F9CC2A8867}"/>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3 4" xfId="56170" xr:uid="{0E3DA553-FAEC-41BC-9AE0-16D5407BAC92}"/>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2 8" xfId="50187" xr:uid="{D0392827-A518-4A38-A358-6D87C6EFD3C2}"/>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2 4" xfId="57696" xr:uid="{E93E97E2-03F6-4502-9AE1-CC817AFDC0F4}"/>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3 7" xfId="51713" xr:uid="{C3CADF01-7EFC-4895-9F61-920AA9744987}"/>
    <cellStyle name="Normal 4 2 3 3 3 4" xfId="12889" xr:uid="{761F5ADC-75B1-4CE5-895D-DB6B60754102}"/>
    <cellStyle name="Normal 4 2 3 3 3 4 2" xfId="30816" xr:uid="{533E758A-10E2-4C1D-A94E-F25852FD6828}"/>
    <cellStyle name="Normal 4 2 3 3 3 4 3" xfId="42761" xr:uid="{CEAF86A3-AC58-4D2A-9F47-708561289B38}"/>
    <cellStyle name="Normal 4 2 3 3 3 4 4" xfId="54726" xr:uid="{8EF0FC6D-639B-4A3F-814F-39CF4B9F2DF0}"/>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3 9" xfId="48743" xr:uid="{6B7DDB79-A145-4D38-9FEB-35BF88CF3DBF}"/>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2 4" xfId="58418" xr:uid="{33D50CE4-B757-4C96-BA30-833FB7E1432F}"/>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2 7" xfId="52435" xr:uid="{3448085B-435D-4246-BC48-00B28DC0B9E0}"/>
    <cellStyle name="Normal 4 2 3 3 4 3" xfId="13611" xr:uid="{C0214C08-CBC4-4B4D-8F27-8D05FFCE0C37}"/>
    <cellStyle name="Normal 4 2 3 3 4 3 2" xfId="31538" xr:uid="{4A9B30A2-105D-4475-B38F-29ABE889114A}"/>
    <cellStyle name="Normal 4 2 3 3 4 3 3" xfId="43483" xr:uid="{323B0368-BCDF-4E63-B4B7-5F920C48CF66}"/>
    <cellStyle name="Normal 4 2 3 3 4 3 4" xfId="55448" xr:uid="{9BF929B2-1736-4AF8-B90A-B55339E9EC73}"/>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4 8" xfId="49465" xr:uid="{4FB7643D-D37C-4210-B0E4-4C9A8074AFFE}"/>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2 4" xfId="56974" xr:uid="{602108B7-E0E0-415C-A35D-C386262EA8F6}"/>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5 7" xfId="50991" xr:uid="{F6AC6528-3B01-49BB-8496-BE687646D2FE}"/>
    <cellStyle name="Normal 4 2 3 3 6" xfId="12167" xr:uid="{32613395-6800-4C3B-B9C3-545782EDFB07}"/>
    <cellStyle name="Normal 4 2 3 3 6 2" xfId="30094" xr:uid="{1662C14D-4BFE-4F9D-BD87-C04B46079FFB}"/>
    <cellStyle name="Normal 4 2 3 3 6 3" xfId="42039" xr:uid="{02696EE8-D71E-4D6B-B386-E1084F4C05CB}"/>
    <cellStyle name="Normal 4 2 3 3 6 4" xfId="54004" xr:uid="{E6EE94B6-C725-4691-9CB0-575F3748662E}"/>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11" xfId="48137" xr:uid="{1F29E79D-FF45-4D53-AEED-B47A76A5F96E}"/>
    <cellStyle name="Normal 4 2 3 4 2" xfId="668" xr:uid="{00000000-0005-0000-0000-00000A000000}"/>
    <cellStyle name="Normal 4 2 3 4 2 10" xfId="48485" xr:uid="{C3ADCF94-A673-426D-AC2E-FFB1F411DCE5}"/>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2 4" xfId="59604" xr:uid="{E76C9ACB-2EB4-474B-96A1-BEE1282C176D}"/>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2 7" xfId="53621" xr:uid="{AEA33559-F2C6-4613-A7DC-B8BB967AE530}"/>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3 4" xfId="56634" xr:uid="{D8EDC166-62E7-44EF-9775-EE1AB4FBA30C}"/>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2 8" xfId="50651" xr:uid="{A35401E1-A8AD-4F51-9A7D-86906687FD7A}"/>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2 4" xfId="58160" xr:uid="{B2EEA956-0AFE-40BB-93CE-9F8C14068FC7}"/>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3 7" xfId="52177" xr:uid="{51A61865-A938-411D-89D2-978930B7D039}"/>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4 4" xfId="55190" xr:uid="{9B1B1BA7-C4F9-493F-B1F7-2A8814EF394E}"/>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2 9" xfId="49207" xr:uid="{F6DA01F8-2DDA-4796-AB5C-37E8EC37A3F9}"/>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2 4" xfId="58882" xr:uid="{0386A95E-6E4B-478F-A03B-6E1C6D6CF30F}"/>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2 7" xfId="52899" xr:uid="{2E78F0CD-34FC-4A8E-B879-364B59E287AD}"/>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3 4" xfId="55912" xr:uid="{2EE5D6C5-3FCD-4EF1-883F-7A8C4DB7CA8F}"/>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3 8" xfId="49929" xr:uid="{4B01209F-AB2F-4456-A6F2-C16847D07AFB}"/>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2 4" xfId="57438" xr:uid="{8C5D5DA1-F6C9-421A-9381-0F5822397A61}"/>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4 7" xfId="51455" xr:uid="{12D213DA-FCE7-4A3D-A212-78B3B37B1B7E}"/>
    <cellStyle name="Normal 4 2 3 4 2 5" xfId="12631" xr:uid="{64848FAD-9D32-47EF-ADC2-30B218451609}"/>
    <cellStyle name="Normal 4 2 3 4 2 5 2" xfId="30558" xr:uid="{129D8562-7D36-4525-AE04-981FBDD81A53}"/>
    <cellStyle name="Normal 4 2 3 4 2 5 3" xfId="42503" xr:uid="{3BACA3E7-70F7-4523-B363-AD63A7A400CB}"/>
    <cellStyle name="Normal 4 2 3 4 2 5 4" xfId="54468" xr:uid="{19FEAF3E-00ED-406E-8AE1-9DD996E30E92}"/>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2 4" xfId="59256" xr:uid="{B998EBB3-7269-436E-87BB-BA3FB92BBDFF}"/>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2 7" xfId="53273" xr:uid="{B6DD803E-8380-45FB-A685-2BCCE2D6ED09}"/>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3 4" xfId="56286" xr:uid="{4C01E112-E125-4CDC-BBEE-1D8DB43C6601}"/>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2 8" xfId="50303" xr:uid="{00018CB0-B3AA-4555-AC8B-025134FBBCD8}"/>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2 4" xfId="57812" xr:uid="{7B433C56-232D-4EC4-99E9-E0B653AFA254}"/>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3 7" xfId="51829" xr:uid="{B2893D34-2735-4FFA-A529-6635C5C3A488}"/>
    <cellStyle name="Normal 4 2 3 4 3 4" xfId="13005" xr:uid="{D7BF9841-B96A-4A64-85BC-A9B02B1591F5}"/>
    <cellStyle name="Normal 4 2 3 4 3 4 2" xfId="30932" xr:uid="{FAE86B98-3A4D-40E4-B128-79FD09E13547}"/>
    <cellStyle name="Normal 4 2 3 4 3 4 3" xfId="42877" xr:uid="{9E3DC287-CE0B-41B6-A68F-A492CC733550}"/>
    <cellStyle name="Normal 4 2 3 4 3 4 4" xfId="54842" xr:uid="{5823F75B-3742-46B2-B188-083D74BC7387}"/>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3 9" xfId="48859" xr:uid="{39D69A40-0B89-4BE7-A009-8232107CCDCE}"/>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2 4" xfId="58534" xr:uid="{808BED4E-AEBE-4B8D-A372-4288F7ABA5C4}"/>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2 7" xfId="52551" xr:uid="{91A6E189-01BD-4866-BD43-1BC2ECC5B248}"/>
    <cellStyle name="Normal 4 2 3 4 4 3" xfId="13727" xr:uid="{486A174C-A43D-4C7C-807A-E6730A0EDBFB}"/>
    <cellStyle name="Normal 4 2 3 4 4 3 2" xfId="31654" xr:uid="{CB10FE32-1BA3-400E-9EA3-E5F392948B3D}"/>
    <cellStyle name="Normal 4 2 3 4 4 3 3" xfId="43599" xr:uid="{00F8BE93-7A2F-4C9B-A1F8-60CC36E1CE64}"/>
    <cellStyle name="Normal 4 2 3 4 4 3 4" xfId="55564" xr:uid="{23139799-CF39-4BB6-82F0-240AF35D9667}"/>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4 8" xfId="49581" xr:uid="{1C3900F8-70A3-4132-8214-F4170D47F6F5}"/>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2 4" xfId="57090" xr:uid="{1F6578FE-4204-48AC-86FB-9F3D5BC124D4}"/>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5 7" xfId="51107" xr:uid="{C842FEBE-3F95-4A52-84D5-4A41D5E7CF59}"/>
    <cellStyle name="Normal 4 2 3 4 6" xfId="12283" xr:uid="{5D88D35F-5A76-4F4F-8133-1E5ABCFDFB32}"/>
    <cellStyle name="Normal 4 2 3 4 6 2" xfId="30210" xr:uid="{C163AFD0-E63A-4D47-B0F2-D6DF46AFF6FA}"/>
    <cellStyle name="Normal 4 2 3 4 6 3" xfId="42155" xr:uid="{39CFBF1B-0F83-4285-A264-9232977DFE69}"/>
    <cellStyle name="Normal 4 2 3 4 6 4" xfId="54120" xr:uid="{DDF27B67-081D-4133-BC3B-0D6B2EB221BD}"/>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10" xfId="48253" xr:uid="{859F2421-BF3F-4338-8860-2A3F8EC1ABBC}"/>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2 4" xfId="59372" xr:uid="{D0B0DFE0-917E-410F-855E-48504A99C78F}"/>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2 7" xfId="53389" xr:uid="{AAB75E82-FE96-40C0-946D-8E3EE108299F}"/>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3 4" xfId="56402" xr:uid="{B92568E7-9A65-492A-B764-0846A6E4F068}"/>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2 8" xfId="50419" xr:uid="{FF0FBE77-983B-4AB5-843D-E664F86FCCC4}"/>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2 4" xfId="57928" xr:uid="{49869176-58B2-4E97-A501-71CEABF3809E}"/>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3 7" xfId="51945" xr:uid="{66FA193D-5B87-4943-A9D5-259CED3A5A6F}"/>
    <cellStyle name="Normal 4 2 3 5 2 4" xfId="13121" xr:uid="{5EA5F947-4068-46A0-A3EC-18A96D8FD8ED}"/>
    <cellStyle name="Normal 4 2 3 5 2 4 2" xfId="31048" xr:uid="{8A344BDC-E9D7-487E-A4BF-5CC2485B438D}"/>
    <cellStyle name="Normal 4 2 3 5 2 4 3" xfId="42993" xr:uid="{2FC37089-CF8D-47C3-8AA3-962D16A1B7C6}"/>
    <cellStyle name="Normal 4 2 3 5 2 4 4" xfId="54958" xr:uid="{02C70F6E-2F6F-40D8-9E26-98E8A195FD5C}"/>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2 9" xfId="48975" xr:uid="{5039A3E6-8F60-4965-B853-C62C00249FAB}"/>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2 4" xfId="58650" xr:uid="{440B07E2-EB04-44D7-A3C8-D2087EF952F4}"/>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2 7" xfId="52667" xr:uid="{BED6FC1F-1D35-4F44-82AE-8F370AE8895C}"/>
    <cellStyle name="Normal 4 2 3 5 3 3" xfId="13843" xr:uid="{99754A97-9D98-4DA4-8A96-FEB75572CE0F}"/>
    <cellStyle name="Normal 4 2 3 5 3 3 2" xfId="31770" xr:uid="{801E5962-00A1-4C08-B81F-C6C50FA4AD23}"/>
    <cellStyle name="Normal 4 2 3 5 3 3 3" xfId="43715" xr:uid="{554E76E0-2E87-4122-8125-933250946C6F}"/>
    <cellStyle name="Normal 4 2 3 5 3 3 4" xfId="55680" xr:uid="{019CBA87-B1FE-4738-B595-705FF8A69237}"/>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3 8" xfId="49697" xr:uid="{BADBB282-3047-4E12-A500-3DFF151C4B23}"/>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2 4" xfId="57206" xr:uid="{37EC461B-99EA-4149-B8D2-51ADAE1079DE}"/>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4 7" xfId="51223" xr:uid="{585F2CE3-BF84-491D-8814-4955807D6117}"/>
    <cellStyle name="Normal 4 2 3 5 5" xfId="12399" xr:uid="{9CD929AF-594B-4607-A434-86A195D47C1E}"/>
    <cellStyle name="Normal 4 2 3 5 5 2" xfId="30326" xr:uid="{1299C6D0-9AA2-487E-B804-EB52D5FF1143}"/>
    <cellStyle name="Normal 4 2 3 5 5 3" xfId="42271" xr:uid="{59E00637-9B5C-4F6E-911B-22149D348380}"/>
    <cellStyle name="Normal 4 2 3 5 5 4" xfId="54236" xr:uid="{FEB75DA0-E988-41A7-89C6-C58205E970B6}"/>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2 4" xfId="59024" xr:uid="{2B86468B-772F-4B35-9AE8-BD50DACFDF92}"/>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2 7" xfId="53041" xr:uid="{F4A65CA9-3E72-4D42-9E63-F17B17B96CF7}"/>
    <cellStyle name="Normal 4 2 3 6 2 3" xfId="14217" xr:uid="{BDF0E7D1-3FDC-436C-9419-6D87FB08FC9C}"/>
    <cellStyle name="Normal 4 2 3 6 2 3 2" xfId="32144" xr:uid="{0B4E4484-C3EF-4AB3-95E5-E86E95E4160E}"/>
    <cellStyle name="Normal 4 2 3 6 2 3 3" xfId="44089" xr:uid="{F23E4E2B-FB02-498F-8FD3-A79C6CE79CC4}"/>
    <cellStyle name="Normal 4 2 3 6 2 3 4" xfId="56054" xr:uid="{17B60C89-FE56-4C46-96A9-0ABB1D029D57}"/>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2 8" xfId="50071" xr:uid="{C7CE33FC-EBB8-4CE7-84B3-135CD8A0D86D}"/>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2 4" xfId="57580" xr:uid="{249475AD-E203-4251-88DB-9A79959D96E0}"/>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3 7" xfId="51597" xr:uid="{7E7009D0-A2A0-4C04-97B9-979EA233B34F}"/>
    <cellStyle name="Normal 4 2 3 6 4" xfId="12773" xr:uid="{8DE28AC8-8F32-4E52-881B-D227FC6076C0}"/>
    <cellStyle name="Normal 4 2 3 6 4 2" xfId="30700" xr:uid="{DEFEF6BA-43FA-4B3D-8065-D713C0EDDDED}"/>
    <cellStyle name="Normal 4 2 3 6 4 3" xfId="42645" xr:uid="{52D64EEE-91E1-44D7-910C-46A5854094DE}"/>
    <cellStyle name="Normal 4 2 3 6 4 4" xfId="54610" xr:uid="{1AC1DE75-6B39-4CEC-8DA3-07A9B5547BA8}"/>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6 9" xfId="48627" xr:uid="{3A1A2A61-1C8B-4551-8144-D381BD4661A8}"/>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2 4" xfId="58302" xr:uid="{984C67A6-117A-4509-8E60-E0A8D9412AB8}"/>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2 7" xfId="52319" xr:uid="{98244FAA-AE4B-4C77-A88E-D72584AEDB3E}"/>
    <cellStyle name="Normal 4 2 3 7 3" xfId="13495" xr:uid="{D2DEF6A3-35BE-48A7-AEAA-A10050799820}"/>
    <cellStyle name="Normal 4 2 3 7 3 2" xfId="31422" xr:uid="{1E0948FB-30CE-4457-B5A5-38FCC8BD7F51}"/>
    <cellStyle name="Normal 4 2 3 7 3 3" xfId="43367" xr:uid="{6142C16D-62D7-40EF-B4D0-1E25B50C2F32}"/>
    <cellStyle name="Normal 4 2 3 7 3 4" xfId="55332" xr:uid="{9FBEE95B-F36F-411B-9016-1E22D5C9E35C}"/>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7 8" xfId="49349" xr:uid="{6CD2CD74-8536-4191-B8D3-577A3D998E4A}"/>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2 4" xfId="56858" xr:uid="{36C71D85-7CF1-41D9-940A-21B977576F8D}"/>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8 7" xfId="50875" xr:uid="{6FCD8529-0AF3-4CE3-9AFF-55F6DD5F7273}"/>
    <cellStyle name="Normal 4 2 3 9" xfId="12051" xr:uid="{421A8DB9-6AFF-4657-AE53-43E4AB60D232}"/>
    <cellStyle name="Normal 4 2 3 9 2" xfId="29978" xr:uid="{8A018DE1-6341-4319-80D4-01D696C74D36}"/>
    <cellStyle name="Normal 4 2 3 9 3" xfId="41923" xr:uid="{B3D4B8EE-E050-4B70-9A7C-48717298A882}"/>
    <cellStyle name="Normal 4 2 3 9 4" xfId="53888" xr:uid="{20233C49-53B7-4D91-87F7-108796334337}"/>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13" xfId="47911" xr:uid="{FDD7A951-8131-4AF6-B5DE-54DCE1605B56}"/>
    <cellStyle name="Normal 4 2 4 2" xfId="210" xr:uid="{00000000-0005-0000-0000-000032000000}"/>
    <cellStyle name="Normal 4 2 4 2 10" xfId="36062" xr:uid="{3F32DD82-7B80-4F7C-83B1-BFA4CD47C642}"/>
    <cellStyle name="Normal 4 2 4 2 11" xfId="48027" xr:uid="{D6EA2B22-1406-4C2E-8D2F-D33F33BC132C}"/>
    <cellStyle name="Normal 4 2 4 2 2" xfId="558" xr:uid="{00000000-0005-0000-0000-000032000000}"/>
    <cellStyle name="Normal 4 2 4 2 2 10" xfId="48375" xr:uid="{2FFEC6C9-3EB7-41E5-9D53-42B63771BCE9}"/>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2 4" xfId="59494" xr:uid="{B95B035F-F6B7-4A32-9E23-A5FE4094EE73}"/>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2 7" xfId="53511" xr:uid="{E747F29E-83EF-42C0-8929-E10FD83C35A0}"/>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3 4" xfId="56524" xr:uid="{9DAE56AB-26D9-40B1-B832-C61D31776442}"/>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2 8" xfId="50541" xr:uid="{A0EB168C-15CF-4DF2-AF40-6B3A2CA77C66}"/>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2 4" xfId="58050" xr:uid="{793638FF-71B0-40F9-B8B1-B0C1A5C99435}"/>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3 7" xfId="52067" xr:uid="{B5A537E2-A4B5-4A09-AED5-997D70C88BEF}"/>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4 4" xfId="55080" xr:uid="{80CD4995-16D4-4EFF-AB49-B14F4AB99AA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2 9" xfId="49097" xr:uid="{D4711D8F-73B9-4336-BF8E-C71E3FF944CE}"/>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2 4" xfId="58772" xr:uid="{A1F0AE96-C1EE-47D0-A2DE-0544DF429DEC}"/>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2 7" xfId="52789" xr:uid="{E38535F5-8DDE-41C9-BA2D-60DC97A95A4A}"/>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3 4" xfId="55802" xr:uid="{31B5BD8A-F212-4ED5-8720-C7D0F1D56633}"/>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3 8" xfId="49819" xr:uid="{266B3519-2547-4229-BFD2-1A488F676D97}"/>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2 4" xfId="57328" xr:uid="{E4AEA480-5173-40CA-B440-0E8026E535B5}"/>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4 7" xfId="51345" xr:uid="{03141287-01CF-47AB-927D-C862170D18C0}"/>
    <cellStyle name="Normal 4 2 4 2 2 5" xfId="12521" xr:uid="{82E1AC9B-8913-42FF-8697-F0BD5B16A1EE}"/>
    <cellStyle name="Normal 4 2 4 2 2 5 2" xfId="30448" xr:uid="{DD0508CD-7296-4F92-80C0-A7CC94145BD3}"/>
    <cellStyle name="Normal 4 2 4 2 2 5 3" xfId="42393" xr:uid="{5CA675FE-F31D-452D-90D0-4317933FD04F}"/>
    <cellStyle name="Normal 4 2 4 2 2 5 4" xfId="54358" xr:uid="{AD2E280C-5D30-4353-8CF7-9D6B7A8CABEC}"/>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2 4" xfId="59146" xr:uid="{8E57FEFE-C47D-4DD4-ACF6-8F3281062EE2}"/>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2 7" xfId="53163" xr:uid="{89653B61-5832-4D67-81DA-A2D2280100CE}"/>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3 4" xfId="56176" xr:uid="{8B3369DF-78DD-4DD4-BBB6-2793DEA79BC1}"/>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2 8" xfId="50193" xr:uid="{A18C212E-6024-4A46-8AF6-DB843D93D632}"/>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2 4" xfId="57702" xr:uid="{BB7E878F-99A2-4B14-A20F-2A23CBA85199}"/>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3 7" xfId="51719" xr:uid="{51A5710F-8921-4F9C-B9F4-8A60B0E0AAA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4 4" xfId="54732" xr:uid="{870A39E8-5E99-4109-999D-CC4075ECE6D1}"/>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3 9" xfId="48749" xr:uid="{F7C20CE4-5043-402B-9296-F944D2832720}"/>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2 4" xfId="58424" xr:uid="{9E581AD5-799E-4DB4-AF9B-EB97A280C3C6}"/>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2 7" xfId="52441" xr:uid="{C803E270-0375-430E-9BEB-5D68029DF690}"/>
    <cellStyle name="Normal 4 2 4 2 4 3" xfId="13617" xr:uid="{C18BA737-BF5D-41B4-8055-BAEBD3C9E8EB}"/>
    <cellStyle name="Normal 4 2 4 2 4 3 2" xfId="31544" xr:uid="{C02F39CC-CEE8-482D-9603-08C524AAB198}"/>
    <cellStyle name="Normal 4 2 4 2 4 3 3" xfId="43489" xr:uid="{A147FE1A-8C01-427F-AD16-0F1D312D14C3}"/>
    <cellStyle name="Normal 4 2 4 2 4 3 4" xfId="55454" xr:uid="{88AB7257-A5EB-43A4-9165-6EE7B4FDBC68}"/>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4 8" xfId="49471" xr:uid="{BCF8F9CF-7F48-42E4-8DA1-C7A95AA76AC0}"/>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2 4" xfId="56980" xr:uid="{39870179-5E8B-4A48-BBA3-05FC3CB42E5F}"/>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5 7" xfId="50997" xr:uid="{075F14FD-DE0A-43B2-B314-42B233AFCD59}"/>
    <cellStyle name="Normal 4 2 4 2 6" xfId="12173" xr:uid="{4B933A63-653B-4D06-9490-EEE60FA827E0}"/>
    <cellStyle name="Normal 4 2 4 2 6 2" xfId="30100" xr:uid="{243077E6-DEFF-4682-A14F-45218334911C}"/>
    <cellStyle name="Normal 4 2 4 2 6 3" xfId="42045" xr:uid="{B4680773-028E-4AE3-9F89-49EE606FC772}"/>
    <cellStyle name="Normal 4 2 4 2 6 4" xfId="54010" xr:uid="{F2B431DC-3FE9-41DF-B363-D8C64B5B8B9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11" xfId="48143" xr:uid="{5E84A4C0-C4DA-45B6-83BB-ED2C4AA252D6}"/>
    <cellStyle name="Normal 4 2 4 3 2" xfId="674" xr:uid="{00000000-0005-0000-0000-000032000000}"/>
    <cellStyle name="Normal 4 2 4 3 2 10" xfId="48491" xr:uid="{8001D287-D928-4E0A-8926-2E310D1850DE}"/>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2 4" xfId="59610" xr:uid="{0652DEB9-CA10-48CD-8D87-4D93CF7729CB}"/>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2 7" xfId="53627" xr:uid="{039F5AF3-CB5A-4782-8AE0-FFBCFD055A96}"/>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3 4" xfId="56640" xr:uid="{9A81F83A-4B37-4F91-A47C-3578E869B356}"/>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2 8" xfId="50657" xr:uid="{A4E20056-0791-4332-890B-EAA9EE6B1659}"/>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2 4" xfId="58166" xr:uid="{0C45E93E-53F5-41A0-ABDB-A3F37C107A3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3 7" xfId="52183" xr:uid="{794EF125-E2BC-42AE-95FD-B9AE3BBDD91D}"/>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4 4" xfId="55196" xr:uid="{7C8AE476-B66C-411F-B5A6-01345AE358C1}"/>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2 9" xfId="49213" xr:uid="{4F8BE753-DCCA-4C5C-A348-8886A762C676}"/>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2 4" xfId="58888" xr:uid="{711A66B5-5EA8-4BA7-8E6B-12FD011B7E37}"/>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2 7" xfId="52905" xr:uid="{7BF8E025-092A-4865-8774-CDC53B91667F}"/>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3 4" xfId="55918" xr:uid="{6764A6FA-58E4-4717-85D9-74E138B2663B}"/>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3 8" xfId="49935" xr:uid="{B59AD973-34C2-4A36-9228-0D90A90DE9E4}"/>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2 4" xfId="57444" xr:uid="{D8282F4E-F42C-4DDE-8389-6705923C1212}"/>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4 7" xfId="51461" xr:uid="{DE7FF7D8-837A-4DE7-A917-F187F35CC78D}"/>
    <cellStyle name="Normal 4 2 4 3 2 5" xfId="12637" xr:uid="{715DF3B8-F8AA-4FC4-B907-891427BA2C3A}"/>
    <cellStyle name="Normal 4 2 4 3 2 5 2" xfId="30564" xr:uid="{5435AB8B-87FD-4D53-BC19-AED905C6E97A}"/>
    <cellStyle name="Normal 4 2 4 3 2 5 3" xfId="42509" xr:uid="{8CC5A40D-4742-4CA3-AC27-982CE5DA1D2A}"/>
    <cellStyle name="Normal 4 2 4 3 2 5 4" xfId="54474" xr:uid="{652918C4-DE70-404C-9050-E286EA8371D7}"/>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2 4" xfId="59262" xr:uid="{2251323D-BE56-4CF6-8A04-5C102232DFFD}"/>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2 7" xfId="53279" xr:uid="{E0E41F9A-9B1D-4798-ABCA-6C153CC44445}"/>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3 4" xfId="56292" xr:uid="{E7AD67C4-1D4C-424B-8394-6DD172D1C2F3}"/>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2 8" xfId="50309" xr:uid="{559A27EE-58F5-4065-9FB5-9F7672F5043F}"/>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2 4" xfId="57818" xr:uid="{5672C112-9FF9-487E-AD78-79AE327A2B1B}"/>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3 7" xfId="51835" xr:uid="{9D3F865D-0035-48B4-AA2F-E08B4C802308}"/>
    <cellStyle name="Normal 4 2 4 3 3 4" xfId="13011" xr:uid="{D563E962-594A-4AAE-9719-600FC10FBBA3}"/>
    <cellStyle name="Normal 4 2 4 3 3 4 2" xfId="30938" xr:uid="{D5D7C8A2-810D-4915-9EE9-1373CBEA977A}"/>
    <cellStyle name="Normal 4 2 4 3 3 4 3" xfId="42883" xr:uid="{03519BC5-DD6B-4045-AF82-7233A56AFACD}"/>
    <cellStyle name="Normal 4 2 4 3 3 4 4" xfId="54848" xr:uid="{76D38921-7448-48F2-85A8-AD76CA277685}"/>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3 9" xfId="48865" xr:uid="{AE0AD179-9636-4F0E-9C51-DD48D8EFBFD7}"/>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2 4" xfId="58540" xr:uid="{930A8CFE-1B9C-4A1F-98AA-5E1E471517A4}"/>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2 7" xfId="52557" xr:uid="{68D3438A-1882-4B6D-97A9-D5709525400E}"/>
    <cellStyle name="Normal 4 2 4 3 4 3" xfId="13733" xr:uid="{73283DE6-DB26-427E-9DF9-44E87A6C9B7B}"/>
    <cellStyle name="Normal 4 2 4 3 4 3 2" xfId="31660" xr:uid="{3F65448B-B59F-4F12-9EF9-CC85C2B4B716}"/>
    <cellStyle name="Normal 4 2 4 3 4 3 3" xfId="43605" xr:uid="{B340ED87-EFC4-4EF5-BC50-23CCE5991C8B}"/>
    <cellStyle name="Normal 4 2 4 3 4 3 4" xfId="55570" xr:uid="{2AFCFA52-B806-418D-A7FF-F0BFE7671D5C}"/>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4 8" xfId="49587" xr:uid="{34165545-4F84-4E09-8C67-B26E40AC286F}"/>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2 4" xfId="57096" xr:uid="{D2DFE645-DA42-469C-B58C-AE4435221ED5}"/>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5 7" xfId="51113" xr:uid="{2BD590FD-A89C-455D-8C27-189F00221A35}"/>
    <cellStyle name="Normal 4 2 4 3 6" xfId="12289" xr:uid="{B803896C-A8B6-4D17-963C-81ECD7238DF5}"/>
    <cellStyle name="Normal 4 2 4 3 6 2" xfId="30216" xr:uid="{F4C5BCD5-C444-46AE-8C0D-79ADC90F3703}"/>
    <cellStyle name="Normal 4 2 4 3 6 3" xfId="42161" xr:uid="{9DF0AD77-DA44-48C7-9151-D517732BE094}"/>
    <cellStyle name="Normal 4 2 4 3 6 4" xfId="54126" xr:uid="{8BAC2423-E049-4311-A07D-9F6CB3A5EBF3}"/>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10" xfId="48259" xr:uid="{0A2E2171-A1AA-4D1A-BCF8-6D21ABD6EFDA}"/>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2 4" xfId="59378" xr:uid="{9034E83E-BB29-45A9-BDE9-C4D884348025}"/>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2 7" xfId="53395" xr:uid="{3F7AA5B0-7AA2-4418-B1E3-D1359CE3C31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3 4" xfId="56408" xr:uid="{AD929DE7-C01E-43CC-B76E-73D59C8BD737}"/>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2 8" xfId="50425" xr:uid="{F5C04B82-AC23-4968-9CBE-C6FAA6E1C6F0}"/>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2 4" xfId="57934" xr:uid="{C459EC37-ADE7-4B90-A682-4328EEA4B036}"/>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3 7" xfId="51951" xr:uid="{DC0EB7B4-A417-4617-A1D5-DF61C6068989}"/>
    <cellStyle name="Normal 4 2 4 4 2 4" xfId="13127" xr:uid="{319A3CC8-EAC9-4A79-B72B-3DCA849E9621}"/>
    <cellStyle name="Normal 4 2 4 4 2 4 2" xfId="31054" xr:uid="{167DA77A-ED26-431E-97CA-87F090D79CB7}"/>
    <cellStyle name="Normal 4 2 4 4 2 4 3" xfId="42999" xr:uid="{1B8D7F45-A624-4CD9-A284-A41E9B29BD1D}"/>
    <cellStyle name="Normal 4 2 4 4 2 4 4" xfId="54964" xr:uid="{02A3AA22-E1BF-422E-BC27-C76B66BCD40F}"/>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2 9" xfId="48981" xr:uid="{E516AFFE-E13A-4842-8584-CDAA34CB0D7B}"/>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2 4" xfId="58656" xr:uid="{051ABEE0-2C09-4FC5-90BB-F7E2DE273BF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2 7" xfId="52673" xr:uid="{0F34B7A1-C107-4E9A-93BD-F07EC068B3CD}"/>
    <cellStyle name="Normal 4 2 4 4 3 3" xfId="13849" xr:uid="{6A9140AA-F3A3-417A-9EA7-EF581229E279}"/>
    <cellStyle name="Normal 4 2 4 4 3 3 2" xfId="31776" xr:uid="{E3A884A2-47C9-4C2E-9BAB-2FE52088FDF8}"/>
    <cellStyle name="Normal 4 2 4 4 3 3 3" xfId="43721" xr:uid="{64C950FD-607F-4703-A500-210A2BB55B30}"/>
    <cellStyle name="Normal 4 2 4 4 3 3 4" xfId="55686" xr:uid="{019FB9A5-7F25-425B-9403-5D05443BA4D7}"/>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3 8" xfId="49703" xr:uid="{46AD36FD-2CC1-4B92-A74E-2AB69147A02A}"/>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2 4" xfId="57212" xr:uid="{9B3812E6-813E-4644-B631-0BA7D055FD9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4 7" xfId="51229" xr:uid="{73A609F6-8A3C-47FE-BC5B-FF4C093D4228}"/>
    <cellStyle name="Normal 4 2 4 4 5" xfId="12405" xr:uid="{A97BDB7E-C6F1-47C4-B4C3-70648159960E}"/>
    <cellStyle name="Normal 4 2 4 4 5 2" xfId="30332" xr:uid="{5D84C927-6B45-4EC1-845D-84183667EE7B}"/>
    <cellStyle name="Normal 4 2 4 4 5 3" xfId="42277" xr:uid="{980FEC5B-9FAB-48A5-8BC7-E3D5A42AEBA8}"/>
    <cellStyle name="Normal 4 2 4 4 5 4" xfId="54242" xr:uid="{A98C3E53-5900-4A2D-8875-EACDEACD9191}"/>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2 4" xfId="59030" xr:uid="{F3D1E7C5-0EB8-4674-84B9-3F81EE293709}"/>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2 7" xfId="53047" xr:uid="{3C29400F-8D20-436D-8EAD-31E54D7838D2}"/>
    <cellStyle name="Normal 4 2 4 5 2 3" xfId="14223" xr:uid="{162F717B-030A-4986-864C-6554EC7CAE26}"/>
    <cellStyle name="Normal 4 2 4 5 2 3 2" xfId="32150" xr:uid="{A3262298-C880-40FA-8B61-13BABDB9CA87}"/>
    <cellStyle name="Normal 4 2 4 5 2 3 3" xfId="44095" xr:uid="{39679C3D-2CAD-45C8-A554-966DF118152B}"/>
    <cellStyle name="Normal 4 2 4 5 2 3 4" xfId="56060" xr:uid="{A4F4A5CF-E4F7-40F4-ACAB-7333E3DEB05F}"/>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2 8" xfId="50077" xr:uid="{4A727F6D-FE50-4C9C-AD81-56891DAF0C62}"/>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2 4" xfId="57586" xr:uid="{69FCD1A5-6283-41AC-A6C5-9EC44B04593F}"/>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3 7" xfId="51603" xr:uid="{60DAE809-812C-490E-B84F-FFAD0C73DE5C}"/>
    <cellStyle name="Normal 4 2 4 5 4" xfId="12779" xr:uid="{A7920F86-A3E9-4808-92E9-FA7B77983C43}"/>
    <cellStyle name="Normal 4 2 4 5 4 2" xfId="30706" xr:uid="{42CD71B5-C695-4DD4-9E4B-2DB4AC44EDB3}"/>
    <cellStyle name="Normal 4 2 4 5 4 3" xfId="42651" xr:uid="{6E7A2009-5BE1-486E-A461-5820AC450436}"/>
    <cellStyle name="Normal 4 2 4 5 4 4" xfId="54616" xr:uid="{1814D68D-C65A-426F-BB27-AD1EF95BCDA9}"/>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5 9" xfId="48633" xr:uid="{BB1D0EBD-B274-4FBA-BD13-B1DBAD6DBBF6}"/>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2 4" xfId="58308" xr:uid="{BC539EB2-4910-4236-9AC0-21BE0DCC663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2 7" xfId="52325" xr:uid="{37809928-FAD2-4E58-A07C-66DB00B0EF0F}"/>
    <cellStyle name="Normal 4 2 4 6 3" xfId="13501" xr:uid="{A9F59E40-7DAA-4DB8-B178-54A12A339DED}"/>
    <cellStyle name="Normal 4 2 4 6 3 2" xfId="31428" xr:uid="{D6049DCD-70B7-4539-82E0-FA8D84826648}"/>
    <cellStyle name="Normal 4 2 4 6 3 3" xfId="43373" xr:uid="{A4727058-FC4F-442D-A3AA-E1B0330AD5DC}"/>
    <cellStyle name="Normal 4 2 4 6 3 4" xfId="55338" xr:uid="{4A6946B5-3A34-4A0C-AA19-F0C4F5B21910}"/>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6 8" xfId="49355" xr:uid="{47FED243-E7F1-45E9-887B-DAC3D61277E2}"/>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2 4" xfId="56864" xr:uid="{E34F0377-141F-42A8-9206-1C1B1F88199A}"/>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7 7" xfId="50881" xr:uid="{64484A5F-63B3-4D0C-A7F8-0A1FD17BB106}"/>
    <cellStyle name="Normal 4 2 4 8" xfId="12057" xr:uid="{51CE44AC-E441-4EA3-8969-572C21830E4E}"/>
    <cellStyle name="Normal 4 2 4 8 2" xfId="29984" xr:uid="{5919054A-63E9-452C-9974-8C7E4887A44D}"/>
    <cellStyle name="Normal 4 2 4 8 3" xfId="41929" xr:uid="{EA4D0414-5EE4-4522-B18F-E4EA717D153F}"/>
    <cellStyle name="Normal 4 2 4 8 4" xfId="53894" xr:uid="{CEF3F410-89FE-4012-B74B-E98D64A8463D}"/>
    <cellStyle name="Normal 4 2 4 9" xfId="18016" xr:uid="{56A2C82B-FDD8-43CB-8E48-31682EF1D088}"/>
    <cellStyle name="Normal 4 2 5" xfId="152" xr:uid="{00000000-0005-0000-0000-000032000000}"/>
    <cellStyle name="Normal 4 2 5 10" xfId="36004" xr:uid="{73B8EAE2-B1D4-4E1E-ABE2-EE019789790C}"/>
    <cellStyle name="Normal 4 2 5 11" xfId="47969" xr:uid="{08501989-E2C2-4016-81DE-37824209019F}"/>
    <cellStyle name="Normal 4 2 5 2" xfId="500" xr:uid="{00000000-0005-0000-0000-000032000000}"/>
    <cellStyle name="Normal 4 2 5 2 10" xfId="48317" xr:uid="{782C2792-BF4C-4DD2-B7CB-3DE65D4455AB}"/>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2 4" xfId="59436" xr:uid="{E2391C40-A3FB-4F50-A832-735750F9AEE3}"/>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2 7" xfId="53453" xr:uid="{8203BB77-CF33-4029-91E8-5E890959B9BC}"/>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3 4" xfId="56466" xr:uid="{B017A952-4CE4-4F33-8C36-EACBCE287917}"/>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2 8" xfId="50483" xr:uid="{987F2126-543C-4F92-9EE8-C2464DD9EBDA}"/>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2 4" xfId="57992" xr:uid="{C45757E7-5650-4A8B-BF27-41A0D82F0D6D}"/>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3 7" xfId="52009" xr:uid="{6AD3BDF6-0C1A-442D-9196-1D61D1968C9D}"/>
    <cellStyle name="Normal 4 2 5 2 2 4" xfId="13185" xr:uid="{9A3F26ED-97CC-4114-8C71-7D61824E8E42}"/>
    <cellStyle name="Normal 4 2 5 2 2 4 2" xfId="31112" xr:uid="{1472B7C3-A05E-438D-A71A-B2588C68644A}"/>
    <cellStyle name="Normal 4 2 5 2 2 4 3" xfId="43057" xr:uid="{05D63B6D-45CE-4A9E-BA28-69EB551DB490}"/>
    <cellStyle name="Normal 4 2 5 2 2 4 4" xfId="55022" xr:uid="{95366772-DB05-47CD-8653-E4CDF02E3CFB}"/>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2 9" xfId="49039" xr:uid="{23A4FA58-6D3C-4094-9EA0-F5D22AF7CA95}"/>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2 4" xfId="58714" xr:uid="{63F2D49D-C8EC-45DC-A8C9-7D17C49DB250}"/>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2 7" xfId="52731" xr:uid="{8F7EC1F7-E3C0-47CA-A445-29DE9EC993F1}"/>
    <cellStyle name="Normal 4 2 5 2 3 3" xfId="13907" xr:uid="{30DF5B86-60F7-4EA1-984A-4C89FFF53D8B}"/>
    <cellStyle name="Normal 4 2 5 2 3 3 2" xfId="31834" xr:uid="{7B71B62E-5CE4-41DE-9413-46910F754A55}"/>
    <cellStyle name="Normal 4 2 5 2 3 3 3" xfId="43779" xr:uid="{4EE09B8B-DDE6-408E-9909-8732EB306AC6}"/>
    <cellStyle name="Normal 4 2 5 2 3 3 4" xfId="55744" xr:uid="{8E135EF0-2B96-4DDD-911D-77EDD2743C53}"/>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3 8" xfId="49761" xr:uid="{2797B067-28E9-4CA4-AA1A-18B428747240}"/>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2 4" xfId="57270" xr:uid="{51320E1C-2FB3-478A-99AD-22D86632D9E5}"/>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4 7" xfId="51287" xr:uid="{ADFC288B-BD31-4E26-9001-C4AE089953D9}"/>
    <cellStyle name="Normal 4 2 5 2 5" xfId="12463" xr:uid="{D129D722-429B-47D5-81B4-4E927B84BD26}"/>
    <cellStyle name="Normal 4 2 5 2 5 2" xfId="30390" xr:uid="{F89DE408-0FAF-4298-B97C-65AEF6A2360D}"/>
    <cellStyle name="Normal 4 2 5 2 5 3" xfId="42335" xr:uid="{ACBF9469-E5E7-4021-B1B9-A628A0A9E6CB}"/>
    <cellStyle name="Normal 4 2 5 2 5 4" xfId="54300" xr:uid="{F9964680-05C9-4DDF-8AD5-1E8EE92E896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2 4" xfId="59088" xr:uid="{CB702F61-AF7F-4C9B-9A24-0820BEBD733E}"/>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2 7" xfId="53105" xr:uid="{C5512A36-D559-444E-B03F-17837C11FEA5}"/>
    <cellStyle name="Normal 4 2 5 3 2 3" xfId="14281" xr:uid="{7F46B3E1-4B71-425A-BD2A-358DD509495B}"/>
    <cellStyle name="Normal 4 2 5 3 2 3 2" xfId="32208" xr:uid="{B88AD452-6675-4A0F-B247-CA6DE77FB4C3}"/>
    <cellStyle name="Normal 4 2 5 3 2 3 3" xfId="44153" xr:uid="{D78E99AD-71EB-4012-985B-1B00AFCF2AB4}"/>
    <cellStyle name="Normal 4 2 5 3 2 3 4" xfId="56118" xr:uid="{709F4C3D-5F50-45C2-8729-0098BB6B4300}"/>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2 8" xfId="50135" xr:uid="{A0A57CA4-A997-4D57-A8D4-4D1D8E55D05A}"/>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2 4" xfId="57644" xr:uid="{46A5F258-FB1D-4AE5-AD7B-78DA80E181EA}"/>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3 7" xfId="51661" xr:uid="{08855EEC-CC58-4E80-8B62-74BC0255E641}"/>
    <cellStyle name="Normal 4 2 5 3 4" xfId="12837" xr:uid="{EEBDEE87-2790-496E-A466-2D353F92A1A9}"/>
    <cellStyle name="Normal 4 2 5 3 4 2" xfId="30764" xr:uid="{B030F024-F9C4-470B-9D38-3BEE403E21FA}"/>
    <cellStyle name="Normal 4 2 5 3 4 3" xfId="42709" xr:uid="{74DCE84F-B654-4E0E-8EE7-13C918C25070}"/>
    <cellStyle name="Normal 4 2 5 3 4 4" xfId="54674" xr:uid="{188CDA00-A990-4149-B488-620ECFD72D0A}"/>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3 9" xfId="48691" xr:uid="{7D27C5CE-33B4-4031-9453-0CC591899D50}"/>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2 4" xfId="58366" xr:uid="{B330566C-55E6-4D27-87FE-C808FD475F30}"/>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2 7" xfId="52383" xr:uid="{8C6502D9-A8C0-4F47-AC24-E4869AD2EEDC}"/>
    <cellStyle name="Normal 4 2 5 4 3" xfId="13559" xr:uid="{8F586211-6426-4542-9874-03E6BD6C72D5}"/>
    <cellStyle name="Normal 4 2 5 4 3 2" xfId="31486" xr:uid="{158CDCA0-AB72-4235-A5B5-8F3830EC43B1}"/>
    <cellStyle name="Normal 4 2 5 4 3 3" xfId="43431" xr:uid="{7DD9FBF0-E585-4151-865B-4D363DE2F5EC}"/>
    <cellStyle name="Normal 4 2 5 4 3 4" xfId="55396" xr:uid="{29F29945-5823-45A0-8BED-A85C58AF2E43}"/>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4 8" xfId="49413" xr:uid="{1F2C1472-67B2-49E7-8F3B-28A26E7F3B57}"/>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2 4" xfId="56922" xr:uid="{230F5DAE-15FD-4385-AAE4-01CC5AAC195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5 7" xfId="50939" xr:uid="{C21C3CD5-147D-4191-AB84-969526F1298E}"/>
    <cellStyle name="Normal 4 2 5 6" xfId="12115" xr:uid="{2AB5DCB7-42F1-487B-90B0-F716956EFC11}"/>
    <cellStyle name="Normal 4 2 5 6 2" xfId="30042" xr:uid="{D3D462DC-09DB-42CE-BD28-2D7673C26227}"/>
    <cellStyle name="Normal 4 2 5 6 3" xfId="41987" xr:uid="{D5BD39A2-12EC-4563-89F5-004B5C10EFFF}"/>
    <cellStyle name="Normal 4 2 5 6 4" xfId="53952" xr:uid="{9C04E70C-9017-48C8-8824-503D4125F5FB}"/>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11" xfId="48085" xr:uid="{2710654D-EF56-4E67-B02B-14313E0A3375}"/>
    <cellStyle name="Normal 4 2 6 2" xfId="616" xr:uid="{00000000-0005-0000-0000-000032000000}"/>
    <cellStyle name="Normal 4 2 6 2 10" xfId="48433" xr:uid="{A5F2FB55-B177-420D-A2F5-EBE45FC9C6DA}"/>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2 4" xfId="59552" xr:uid="{A6E6B0A6-0731-4D3A-BE4F-E67DDE364792}"/>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2 7" xfId="53569" xr:uid="{8E2415D3-5F1A-49FD-B681-AD6A938F7DFF}"/>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3 4" xfId="56582" xr:uid="{5212BCDE-E688-4526-AE2E-85CD46A92D3D}"/>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2 8" xfId="50599" xr:uid="{3DADD9B1-CD6C-4076-A9E0-D5724C7C7B38}"/>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2 4" xfId="58108" xr:uid="{D28ACD68-1A11-47FF-B9B3-34D40502743A}"/>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3 7" xfId="52125" xr:uid="{B597E84B-95CA-4A32-83E6-9DAE74C33035}"/>
    <cellStyle name="Normal 4 2 6 2 2 4" xfId="13301" xr:uid="{36D37184-C5DB-4516-A362-905C5323E88A}"/>
    <cellStyle name="Normal 4 2 6 2 2 4 2" xfId="31228" xr:uid="{5C6A5201-4B71-4A0E-B5D4-12E04946E474}"/>
    <cellStyle name="Normal 4 2 6 2 2 4 3" xfId="43173" xr:uid="{883C6AA0-D2C3-4AA5-8BDD-1BAA6F633B1C}"/>
    <cellStyle name="Normal 4 2 6 2 2 4 4" xfId="55138" xr:uid="{24191B8F-7244-4E2D-A64C-6B00907B4EE5}"/>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2 9" xfId="49155" xr:uid="{376FAF7D-7330-4693-8369-11D652CEAC5F}"/>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2 4" xfId="58830" xr:uid="{BEE1054F-8A8E-40F3-8B57-FFDA59D74B19}"/>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2 7" xfId="52847" xr:uid="{6B058EB5-A770-4381-A9AF-62CECE3AB5B5}"/>
    <cellStyle name="Normal 4 2 6 2 3 3" xfId="14023" xr:uid="{A9857B02-D233-449E-A2E6-B73D706B13BA}"/>
    <cellStyle name="Normal 4 2 6 2 3 3 2" xfId="31950" xr:uid="{E5AE464D-F4A7-4779-8BBB-7F67F91792BC}"/>
    <cellStyle name="Normal 4 2 6 2 3 3 3" xfId="43895" xr:uid="{C60F51ED-35F6-48E3-97C4-B09D351D0A2F}"/>
    <cellStyle name="Normal 4 2 6 2 3 3 4" xfId="55860" xr:uid="{FA88D5FD-8252-4F5A-8718-82B962DE9472}"/>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3 8" xfId="49877" xr:uid="{FA0E8D2C-AFF0-40C5-ADE9-3B4121F89FA4}"/>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2 4" xfId="57386" xr:uid="{9E7C7ED6-1C47-45B4-9D27-D9EDFF555C12}"/>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4 7" xfId="51403" xr:uid="{54CC7FC2-1F63-41CE-90D1-1474259B0FCD}"/>
    <cellStyle name="Normal 4 2 6 2 5" xfId="12579" xr:uid="{351235E6-5428-4A59-9EE6-CDB5272ABAD9}"/>
    <cellStyle name="Normal 4 2 6 2 5 2" xfId="30506" xr:uid="{458DA9C1-6182-4106-AC61-00734A23D3D3}"/>
    <cellStyle name="Normal 4 2 6 2 5 3" xfId="42451" xr:uid="{8181DD53-EA16-4369-AACE-2E87880FF930}"/>
    <cellStyle name="Normal 4 2 6 2 5 4" xfId="54416" xr:uid="{0BAD40B9-21A1-4AB8-9ADB-E89859D6611C}"/>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2 4" xfId="59204" xr:uid="{F7275CFF-8C91-4877-AFAD-D6A6047B6B0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2 7" xfId="53221" xr:uid="{22F2DD85-2E7D-463D-8682-B894DC5231BD}"/>
    <cellStyle name="Normal 4 2 6 3 2 3" xfId="14397" xr:uid="{A5333B07-2E26-4394-BFBD-C6BC3F1FFBF6}"/>
    <cellStyle name="Normal 4 2 6 3 2 3 2" xfId="32324" xr:uid="{FEFE6B00-2695-4D9F-8579-A15CA5C45B00}"/>
    <cellStyle name="Normal 4 2 6 3 2 3 3" xfId="44269" xr:uid="{9F64E61E-BBBB-4C9D-999C-FD6F3308ABFE}"/>
    <cellStyle name="Normal 4 2 6 3 2 3 4" xfId="56234" xr:uid="{784D1318-2CEA-44B5-809C-6614F458964A}"/>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2 8" xfId="50251" xr:uid="{5CA0CDB4-857E-4BF1-B710-2149BCF56EFA}"/>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2 4" xfId="57760" xr:uid="{974BB6D5-0517-4EC5-BB08-E522364EC309}"/>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3 7" xfId="51777" xr:uid="{03F22564-CBD0-43F2-A1A4-95E1CD1BFD6F}"/>
    <cellStyle name="Normal 4 2 6 3 4" xfId="12953" xr:uid="{43B6A361-E2F9-450B-AAF4-94E4E64CE98D}"/>
    <cellStyle name="Normal 4 2 6 3 4 2" xfId="30880" xr:uid="{858CFC5B-E047-4049-A586-C45526738F6F}"/>
    <cellStyle name="Normal 4 2 6 3 4 3" xfId="42825" xr:uid="{A6EF9145-C076-4A33-80C1-FA3DC04D3A7A}"/>
    <cellStyle name="Normal 4 2 6 3 4 4" xfId="54790" xr:uid="{EE6EAEB4-A7EC-4B7A-97F5-174B9968392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3 9" xfId="48807" xr:uid="{C0CDF25E-00D6-4CCA-9245-640D8217F6F0}"/>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2 4" xfId="58482" xr:uid="{8007DA88-14FF-4594-A091-8D5F4840B2F4}"/>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2 7" xfId="52499" xr:uid="{EA724F37-BDDA-4466-8027-F933E7D45440}"/>
    <cellStyle name="Normal 4 2 6 4 3" xfId="13675" xr:uid="{17909F3B-951E-418E-B574-8E61C7A7D0F3}"/>
    <cellStyle name="Normal 4 2 6 4 3 2" xfId="31602" xr:uid="{1BF54913-3CD4-4365-826B-7BFEBC08948B}"/>
    <cellStyle name="Normal 4 2 6 4 3 3" xfId="43547" xr:uid="{BAEB5EF6-567D-4648-AAB7-FED3D5C62203}"/>
    <cellStyle name="Normal 4 2 6 4 3 4" xfId="55512" xr:uid="{3D2FF617-B479-4E3B-88F9-DCACA18280A9}"/>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4 8" xfId="49529" xr:uid="{04F9D9CE-47CD-4C6A-8B48-B985D5912EE5}"/>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2 4" xfId="57038" xr:uid="{3278134E-3428-4990-9DBB-6EC24625CAB1}"/>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5 7" xfId="51055" xr:uid="{CE94EB56-71F2-4AED-98E8-9A651E4E20B9}"/>
    <cellStyle name="Normal 4 2 6 6" xfId="12231" xr:uid="{7F053ABD-279D-4AF1-864F-0654A4CC5542}"/>
    <cellStyle name="Normal 4 2 6 6 2" xfId="30158" xr:uid="{A4519284-CD33-4865-B0AF-D85C2D9ACDE1}"/>
    <cellStyle name="Normal 4 2 6 6 3" xfId="42103" xr:uid="{775B41B9-35D7-4C91-A758-466E5B0726E0}"/>
    <cellStyle name="Normal 4 2 6 6 4" xfId="54068" xr:uid="{053CC9A7-4D93-49E7-BE9B-99FDA6B85AB5}"/>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10" xfId="48201" xr:uid="{3392CFB5-E457-4AB0-AA07-46F385CEEDDB}"/>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2 4" xfId="59320" xr:uid="{89E8F4C6-FB59-4373-A582-D37BCA85D1AD}"/>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2 7" xfId="53337" xr:uid="{B1D2A48B-A7E0-4129-A7E4-41DFAF270CE3}"/>
    <cellStyle name="Normal 4 2 7 2 2 3" xfId="14513" xr:uid="{C7A5B1D4-9279-4FD6-A1CB-EC897F7C0B13}"/>
    <cellStyle name="Normal 4 2 7 2 2 3 2" xfId="32440" xr:uid="{A5346AF3-8141-4359-8E78-327A4B678AA0}"/>
    <cellStyle name="Normal 4 2 7 2 2 3 3" xfId="44385" xr:uid="{3411C1C9-B35B-41D4-B48B-DC26C41D09B2}"/>
    <cellStyle name="Normal 4 2 7 2 2 3 4" xfId="56350" xr:uid="{9A19AE4D-31DE-459D-9C9F-E705A14C9BDD}"/>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2 8" xfId="50367" xr:uid="{41ACBE06-C45B-4EEF-9C26-1BD497C99A20}"/>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2 4" xfId="57876" xr:uid="{68C769FE-6AB3-4B21-BC1C-D945C1211F69}"/>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3 7" xfId="51893" xr:uid="{6BE9B63C-B4FB-4380-88A6-15DF96384E85}"/>
    <cellStyle name="Normal 4 2 7 2 4" xfId="13069" xr:uid="{49294F2D-27D9-4FFF-A73F-FF5B4F6BB510}"/>
    <cellStyle name="Normal 4 2 7 2 4 2" xfId="30996" xr:uid="{F7715F49-AA50-43EF-9483-62D9690B9F5C}"/>
    <cellStyle name="Normal 4 2 7 2 4 3" xfId="42941" xr:uid="{539E15B7-59F7-4C51-BC1F-AEE13F615DEF}"/>
    <cellStyle name="Normal 4 2 7 2 4 4" xfId="54906" xr:uid="{CF0A975A-272B-48C7-AA0A-858DDFDE3AA6}"/>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2 9" xfId="48923" xr:uid="{20E2AC6B-CFDE-4127-A0EA-E7B09427C68C}"/>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2 4" xfId="58598" xr:uid="{CA6DDEAD-9B61-45BB-9FD4-7C36B4D4264F}"/>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2 7" xfId="52615" xr:uid="{D35621AD-E460-4F4D-B3B4-F9606DD2EF49}"/>
    <cellStyle name="Normal 4 2 7 3 3" xfId="13791" xr:uid="{430F6DDD-E1C5-4856-B964-F5179156B290}"/>
    <cellStyle name="Normal 4 2 7 3 3 2" xfId="31718" xr:uid="{8CAE6D5D-319F-40BB-879C-864FBFABC585}"/>
    <cellStyle name="Normal 4 2 7 3 3 3" xfId="43663" xr:uid="{09E15D52-00FB-4D83-A1D2-A0E9EA60EAE9}"/>
    <cellStyle name="Normal 4 2 7 3 3 4" xfId="55628" xr:uid="{C33E9958-2E2A-4D11-9385-FDB0F301CE1B}"/>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3 8" xfId="49645" xr:uid="{D0FB8A40-BBDA-4ECF-B0A7-3C5B8E7434E6}"/>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2 4" xfId="57154" xr:uid="{46EAAD30-52D7-4B50-A4E3-6C8D3FCD7B63}"/>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4 7" xfId="51171" xr:uid="{B3673E5F-AB1E-4765-B58B-58DAD4D4B4A8}"/>
    <cellStyle name="Normal 4 2 7 5" xfId="12347" xr:uid="{3C3BEFA1-ADFA-410B-A605-DEC038A0D7B2}"/>
    <cellStyle name="Normal 4 2 7 5 2" xfId="30274" xr:uid="{C656CBF8-0E98-428C-B757-A56D033C0C07}"/>
    <cellStyle name="Normal 4 2 7 5 3" xfId="42219" xr:uid="{B7E9C575-06F9-4997-9E95-51217E8EE6E1}"/>
    <cellStyle name="Normal 4 2 7 5 4" xfId="54184" xr:uid="{E74304ED-7BB8-47ED-86C8-1013CF210FD8}"/>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10" xfId="48550" xr:uid="{677E3DCF-23B1-4232-9832-A7D683C397DE}"/>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2 4" xfId="59669" xr:uid="{B657A36E-DE49-466E-950D-24C77CD0C028}"/>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2 7" xfId="53686" xr:uid="{71EB0FB7-8360-4232-A3FB-A350F1A9AF6D}"/>
    <cellStyle name="Normal 4 2 8 2 2 3" xfId="14862" xr:uid="{B885A369-F8DC-4773-BAF2-9D0B6BA13591}"/>
    <cellStyle name="Normal 4 2 8 2 2 3 2" xfId="32789" xr:uid="{03BAC79C-1110-460B-8117-1A145BEA5A74}"/>
    <cellStyle name="Normal 4 2 8 2 2 3 3" xfId="44734" xr:uid="{8E7FD3CA-DB37-401B-A043-9212CEB5EB50}"/>
    <cellStyle name="Normal 4 2 8 2 2 3 4" xfId="56699" xr:uid="{C9E46958-17AC-485A-984E-96FB514C7514}"/>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2 8" xfId="50716" xr:uid="{1B112457-5759-4738-A124-1621ACCF5689}"/>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2 4" xfId="58225" xr:uid="{63AEA13E-8CAF-4FBB-AEC4-54745B992E3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3 7" xfId="52242" xr:uid="{1B6BA69E-F766-46E5-8BAD-5E74014B5B88}"/>
    <cellStyle name="Normal 4 2 8 2 4" xfId="13418" xr:uid="{BD648636-2E76-400E-88C0-BCDEC593EC1D}"/>
    <cellStyle name="Normal 4 2 8 2 4 2" xfId="31345" xr:uid="{0C8E0859-635C-4FB7-8458-24A31A8D1876}"/>
    <cellStyle name="Normal 4 2 8 2 4 3" xfId="43290" xr:uid="{09379207-8FB7-4DE9-8181-68D9D2B42FB8}"/>
    <cellStyle name="Normal 4 2 8 2 4 4" xfId="55255" xr:uid="{46C74D26-94D3-49BB-9A5D-CB10C46A228C}"/>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2 9" xfId="49272" xr:uid="{D67E8D8F-C702-40E2-BC75-A0271B3390B1}"/>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2 4" xfId="58947" xr:uid="{41C50BC6-CE5F-471B-AF9E-B6A6AD725E3D}"/>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2 7" xfId="52964" xr:uid="{9203055C-0A2C-4152-8DB0-CAFF3E287956}"/>
    <cellStyle name="Normal 4 2 8 3 3" xfId="14140" xr:uid="{7E044C34-E711-4967-B580-357B82BC28A1}"/>
    <cellStyle name="Normal 4 2 8 3 3 2" xfId="32067" xr:uid="{681C3B6B-9683-48EE-A2A7-9105C3ADFB6D}"/>
    <cellStyle name="Normal 4 2 8 3 3 3" xfId="44012" xr:uid="{64C2C289-48A6-4BA1-9995-EF80DA6E35EB}"/>
    <cellStyle name="Normal 4 2 8 3 3 4" xfId="55977" xr:uid="{9EAB6723-00E3-4419-9F5A-2FC01B422281}"/>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3 8" xfId="49994" xr:uid="{94A6C546-2AD6-4E82-A518-2B74E5F346C3}"/>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2 4" xfId="57503" xr:uid="{C9F986DB-535E-419D-8388-43CA48C11282}"/>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4 7" xfId="51520" xr:uid="{86727A6F-25A3-4E92-8255-4F6C87BE7F43}"/>
    <cellStyle name="Normal 4 2 8 5" xfId="12696" xr:uid="{93534F41-1F4E-4DDD-9E45-954B01829371}"/>
    <cellStyle name="Normal 4 2 8 5 2" xfId="30623" xr:uid="{29C270DC-2501-4922-8410-953270BE1260}"/>
    <cellStyle name="Normal 4 2 8 5 3" xfId="42568" xr:uid="{128B2324-2A3D-420A-AC7F-4603909D9199}"/>
    <cellStyle name="Normal 4 2 8 5 4" xfId="54533" xr:uid="{A12FDB83-5C84-4CD4-938D-A5E046BBD118}"/>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2 4" xfId="58972" xr:uid="{F5C906DB-898F-4D5B-B5DF-157197621A25}"/>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2 7" xfId="52989" xr:uid="{EE8BC917-5BA8-407A-A134-7B14594FCA39}"/>
    <cellStyle name="Normal 4 2 9 2 3" xfId="14165" xr:uid="{450DBD7D-055C-41D5-9C73-5071D6F0753C}"/>
    <cellStyle name="Normal 4 2 9 2 3 2" xfId="32092" xr:uid="{31CEB3B2-0D10-4062-AF91-971E6434C157}"/>
    <cellStyle name="Normal 4 2 9 2 3 3" xfId="44037" xr:uid="{3DB2331C-5042-45C2-8B65-A2E81DB9744B}"/>
    <cellStyle name="Normal 4 2 9 2 3 4" xfId="56002" xr:uid="{1ADA4A3F-03D4-459B-8C6F-292788285996}"/>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2 8" xfId="50019" xr:uid="{FEE8CE01-6917-4049-AA2F-68E1D6E78D88}"/>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2 4" xfId="57528" xr:uid="{A0C5B668-3549-46AA-B78F-3E9ACC8B748A}"/>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3 7" xfId="51545" xr:uid="{8EF595AD-DC7B-4F81-A4FD-86DA8217642D}"/>
    <cellStyle name="Normal 4 2 9 4" xfId="12721" xr:uid="{65B02297-09EA-4138-86E1-E173F095959B}"/>
    <cellStyle name="Normal 4 2 9 4 2" xfId="30648" xr:uid="{26590906-E0C0-43DE-8C93-1EED79E2A2A6}"/>
    <cellStyle name="Normal 4 2 9 4 3" xfId="42593" xr:uid="{3F29FF85-6F9B-43A1-9EBC-CD2853915B01}"/>
    <cellStyle name="Normal 4 2 9 4 4" xfId="54558" xr:uid="{B7C96AAF-84FE-4875-A6B6-95E1550F4225}"/>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2 9 9" xfId="48575" xr:uid="{785663B6-E391-49A2-870B-34E87996B4C6}"/>
    <cellStyle name="Normal 4 20" xfId="47868" xr:uid="{3E7C7647-2887-45EF-9982-3673DF933A70}"/>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0 4" xfId="53857" xr:uid="{6F7032AA-88A3-402E-9310-1F02F3BC6FB4}"/>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15" xfId="47874" xr:uid="{BB164779-65A7-4552-91A7-3B48EA50F6B1}"/>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13" xfId="47932" xr:uid="{45D8165B-1827-4717-B766-E92E65A7D3AC}"/>
    <cellStyle name="Normal 4 3 2 2" xfId="231" xr:uid="{00000000-0005-0000-0000-000034000000}"/>
    <cellStyle name="Normal 4 3 2 2 10" xfId="36083" xr:uid="{260EE9D1-ED32-42B1-82F5-177AF20B308C}"/>
    <cellStyle name="Normal 4 3 2 2 11" xfId="48048" xr:uid="{423C0295-2FD5-4D84-9A00-4072AD492B11}"/>
    <cellStyle name="Normal 4 3 2 2 2" xfId="579" xr:uid="{00000000-0005-0000-0000-000034000000}"/>
    <cellStyle name="Normal 4 3 2 2 2 10" xfId="48396" xr:uid="{576C5C7D-B5E7-4B36-9254-13AACA38B746}"/>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2 4" xfId="59515" xr:uid="{2DCE718E-4A3F-4321-A950-4E491C8A2DE5}"/>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2 7" xfId="53532" xr:uid="{685CBDA6-06C3-4308-B725-4B66AC496215}"/>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3 4" xfId="56545" xr:uid="{170ECE8A-7771-4153-91D5-8DA3893DBF3D}"/>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2 8" xfId="50562" xr:uid="{2DCCA22F-8D86-494D-924A-74C9C1587E96}"/>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2 4" xfId="58071" xr:uid="{0215F510-59D7-4152-9CD3-1847267384D3}"/>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3 7" xfId="52088" xr:uid="{E8F58D15-A21C-4BC6-8160-F2666C0B59DC}"/>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4 4" xfId="55101" xr:uid="{BC87CF38-CDF4-438D-8592-81A5FF298957}"/>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2 9" xfId="49118" xr:uid="{F485E1D0-0FAB-4A2A-B6DE-BBB65175FE26}"/>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2 4" xfId="58793" xr:uid="{8260BBB5-F104-46DF-B662-DC8278394623}"/>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2 7" xfId="52810" xr:uid="{A385986D-6AE7-45C1-A1A1-DC001D74BB0D}"/>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3 4" xfId="55823" xr:uid="{9B2E7C47-B4E9-4AC6-BEBD-FEA0C930CBC7}"/>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3 8" xfId="49840" xr:uid="{90D9CB04-CE60-4865-95B4-CF5E02FF0326}"/>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2 4" xfId="57349" xr:uid="{3AD16421-7BA3-4188-8853-3FCCC90C0C9E}"/>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4 7" xfId="51366" xr:uid="{42AE60D9-7130-4780-9F7A-BDBF74B66F4C}"/>
    <cellStyle name="Normal 4 3 2 2 2 5" xfId="12542" xr:uid="{B6AFB69D-1F03-426F-B71E-2012E24C2553}"/>
    <cellStyle name="Normal 4 3 2 2 2 5 2" xfId="30469" xr:uid="{8BEE1BC5-632F-460A-B21D-9158AB707C2B}"/>
    <cellStyle name="Normal 4 3 2 2 2 5 3" xfId="42414" xr:uid="{43ADA388-F457-466E-9A4F-4CB7D0E74EAD}"/>
    <cellStyle name="Normal 4 3 2 2 2 5 4" xfId="54379" xr:uid="{EB608C47-130C-41DA-AAFB-D70D996DFC79}"/>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2 4" xfId="59167" xr:uid="{C3246390-919B-42AC-9C8C-23A3A85B3DDD}"/>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2 7" xfId="53184" xr:uid="{62924EAD-F654-40DF-93E2-A9AF037576D7}"/>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3 4" xfId="56197" xr:uid="{F8605FAF-BF69-4B1C-BACD-11A9F8AC37D5}"/>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2 8" xfId="50214" xr:uid="{E5944C50-6E70-491C-A8CA-027E7DB1C15F}"/>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2 4" xfId="57723" xr:uid="{9EDE4EA7-F28C-4884-B74D-495D09A06315}"/>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3 7" xfId="51740" xr:uid="{54267C36-4C44-44BF-ABBF-4AD38499423D}"/>
    <cellStyle name="Normal 4 3 2 2 3 4" xfId="12916" xr:uid="{DF203C72-CCAB-4D28-BB6D-EA256B6185BE}"/>
    <cellStyle name="Normal 4 3 2 2 3 4 2" xfId="30843" xr:uid="{C8BBCCED-3289-43F3-82E4-43CD20A609B6}"/>
    <cellStyle name="Normal 4 3 2 2 3 4 3" xfId="42788" xr:uid="{4F8C990F-B4CE-423E-82A8-C35A5A5C532F}"/>
    <cellStyle name="Normal 4 3 2 2 3 4 4" xfId="54753" xr:uid="{ED1E2BB7-6057-4825-8289-8E1F8C835578}"/>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3 9" xfId="48770" xr:uid="{50FBE907-F409-40CE-A3BC-0DA50FF63BF4}"/>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2 4" xfId="58445" xr:uid="{33AD913B-FB9C-4891-98E9-84F37B3DCB89}"/>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2 7" xfId="52462" xr:uid="{6D202432-1A8B-4F9E-BF70-5895AF42B793}"/>
    <cellStyle name="Normal 4 3 2 2 4 3" xfId="13638" xr:uid="{20675188-0A4D-4626-B412-32D277B0B4E1}"/>
    <cellStyle name="Normal 4 3 2 2 4 3 2" xfId="31565" xr:uid="{CD500A7E-E157-45EE-B92F-5B841D1CA080}"/>
    <cellStyle name="Normal 4 3 2 2 4 3 3" xfId="43510" xr:uid="{A867D2F0-D277-415C-8550-772DB6750425}"/>
    <cellStyle name="Normal 4 3 2 2 4 3 4" xfId="55475" xr:uid="{22F4AD25-0837-4845-9A37-2536242F4EDA}"/>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4 8" xfId="49492" xr:uid="{477C0572-39D0-43F7-88C3-5D77A4F00CAB}"/>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2 4" xfId="57001" xr:uid="{2FFC0877-9A92-4788-B550-8973C6720EDB}"/>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5 7" xfId="51018" xr:uid="{E2701C7D-BC15-4FD1-990D-0F2B969FB629}"/>
    <cellStyle name="Normal 4 3 2 2 6" xfId="12194" xr:uid="{24A98ACB-ADE0-4F69-8F5E-133545B52908}"/>
    <cellStyle name="Normal 4 3 2 2 6 2" xfId="30121" xr:uid="{A03469BA-3B76-4223-9402-97ED391E76E4}"/>
    <cellStyle name="Normal 4 3 2 2 6 3" xfId="42066" xr:uid="{7927438F-429D-478A-947D-CBA990A2D543}"/>
    <cellStyle name="Normal 4 3 2 2 6 4" xfId="54031" xr:uid="{EE7B37BB-1DBC-4F99-9159-C2782AE92976}"/>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11" xfId="48164" xr:uid="{38909876-0568-47DE-97AC-AE1EB51A7F62}"/>
    <cellStyle name="Normal 4 3 2 3 2" xfId="695" xr:uid="{00000000-0005-0000-0000-000034000000}"/>
    <cellStyle name="Normal 4 3 2 3 2 10" xfId="48512" xr:uid="{178F4043-09C6-4075-B61A-C188CACA41B9}"/>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2 4" xfId="59631" xr:uid="{C7F18D97-4637-4222-88D5-63FEEE296C39}"/>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2 7" xfId="53648" xr:uid="{6D553678-24BF-4B57-9BDC-D698B5F89B04}"/>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3 4" xfId="56661" xr:uid="{D7EC0F76-823F-407D-9CF3-1366FDFCBF4A}"/>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2 8" xfId="50678" xr:uid="{00D1BDF9-562A-4AD0-A96E-62C18D7C85C0}"/>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2 4" xfId="58187" xr:uid="{8122EAF8-814B-4A0C-B040-FCF896841964}"/>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3 7" xfId="52204" xr:uid="{33189CF4-2974-4FED-9341-8676D4ECC366}"/>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4 4" xfId="55217" xr:uid="{668C7F74-7BA4-46AE-9302-F7370FEE8F6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2 9" xfId="49234" xr:uid="{F4B1A765-E440-4498-860A-7D4C25413665}"/>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2 4" xfId="58909" xr:uid="{7CAA3D6B-3EC8-4DB2-B40D-AA1857CE5000}"/>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2 7" xfId="52926" xr:uid="{534E367E-411A-45AC-AB17-C9A43D56B001}"/>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3 4" xfId="55939" xr:uid="{F4137FA7-7CD6-42D5-B09B-BC0C29D09D31}"/>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3 8" xfId="49956" xr:uid="{FE88BF6E-4E3C-4F95-B74A-4F5ED61A2357}"/>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2 4" xfId="57465" xr:uid="{5EEF06FE-604A-4D87-B5CC-4EEEA0BB6376}"/>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4 7" xfId="51482" xr:uid="{013908E6-96F3-47BC-9488-9F6021C90906}"/>
    <cellStyle name="Normal 4 3 2 3 2 5" xfId="12658" xr:uid="{89CF966E-0C80-4971-B1B1-3C3889A967B9}"/>
    <cellStyle name="Normal 4 3 2 3 2 5 2" xfId="30585" xr:uid="{791EECCE-708A-48CE-A9AD-E67BF8A7CE1D}"/>
    <cellStyle name="Normal 4 3 2 3 2 5 3" xfId="42530" xr:uid="{EDCFB557-22A3-4FF3-ADCF-779499EAEFD1}"/>
    <cellStyle name="Normal 4 3 2 3 2 5 4" xfId="54495" xr:uid="{A334D5F9-46CB-4E02-BEB9-94CA6C32A518}"/>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2 4" xfId="59283" xr:uid="{7C6B9A7A-19E3-4C85-8A13-60FFB1E76B98}"/>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2 7" xfId="53300" xr:uid="{A534C3BE-0EE2-444D-967B-D99B91CFE49E}"/>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3 4" xfId="56313" xr:uid="{89BC29BA-421D-4289-BC64-213CAC2E1312}"/>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2 8" xfId="50330" xr:uid="{FCF2AE02-1223-44D1-A34E-AF9764ED59D7}"/>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2 4" xfId="57839" xr:uid="{E2ACDEBD-2028-457C-BB76-ED5F3B860E3A}"/>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3 7" xfId="51856" xr:uid="{8A681939-263A-491B-8926-728B17E49016}"/>
    <cellStyle name="Normal 4 3 2 3 3 4" xfId="13032" xr:uid="{CF5B3067-D9FF-4E96-826F-47E53203828A}"/>
    <cellStyle name="Normal 4 3 2 3 3 4 2" xfId="30959" xr:uid="{A5AB0726-338C-4BAF-BBBC-B00F977622CC}"/>
    <cellStyle name="Normal 4 3 2 3 3 4 3" xfId="42904" xr:uid="{9FE7B885-3F0C-4A4D-AB91-F4404FCDF69B}"/>
    <cellStyle name="Normal 4 3 2 3 3 4 4" xfId="54869" xr:uid="{EB653F89-95C8-454F-AC28-F67EF1EF7073}"/>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3 9" xfId="48886" xr:uid="{4663B963-538C-46CB-A764-C882E3EAEC6A}"/>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2 4" xfId="58561" xr:uid="{A0F47669-C983-44A5-BBB2-76A79089F87A}"/>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2 7" xfId="52578" xr:uid="{0116FFA0-8D11-401B-861D-83E3D2209CBE}"/>
    <cellStyle name="Normal 4 3 2 3 4 3" xfId="13754" xr:uid="{A8B4C2A3-4B0C-4C20-B5C4-FDBE2621EA81}"/>
    <cellStyle name="Normal 4 3 2 3 4 3 2" xfId="31681" xr:uid="{135763A7-1DF9-4C5F-99C3-4E60843E4154}"/>
    <cellStyle name="Normal 4 3 2 3 4 3 3" xfId="43626" xr:uid="{47372263-9A07-4A56-96DC-79C53F49F746}"/>
    <cellStyle name="Normal 4 3 2 3 4 3 4" xfId="55591" xr:uid="{67EDE699-C13F-49EE-A488-AE1614943E30}"/>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4 8" xfId="49608" xr:uid="{5A53E5A1-41B6-4A2E-A7A7-F701973FC40E}"/>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2 4" xfId="57117" xr:uid="{05AF0B37-6280-4777-977E-2DFDEB41AFDE}"/>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5 7" xfId="51134" xr:uid="{C1235BAC-A0B4-4F25-94BA-D3E41FD38F22}"/>
    <cellStyle name="Normal 4 3 2 3 6" xfId="12310" xr:uid="{3BD8D424-EA5C-4B0A-A47A-E3872A09D026}"/>
    <cellStyle name="Normal 4 3 2 3 6 2" xfId="30237" xr:uid="{4242CD00-C1E9-434E-B811-B8AE58D5B0A7}"/>
    <cellStyle name="Normal 4 3 2 3 6 3" xfId="42182" xr:uid="{8CA00202-629F-43CD-B27D-F0E91C16DCD0}"/>
    <cellStyle name="Normal 4 3 2 3 6 4" xfId="54147" xr:uid="{257C0D9C-4C89-4D40-9067-19BF433F208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10" xfId="48280" xr:uid="{26C87D7E-AF3D-4EDE-95AC-CBEFDE91BFF5}"/>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2 4" xfId="59399" xr:uid="{C81E1A89-B741-4CFE-95D1-F5F8B0E19A95}"/>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2 7" xfId="53416" xr:uid="{0EB437B1-CEBA-4759-8F5B-7A75737B16D1}"/>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3 4" xfId="56429" xr:uid="{7FE95CC3-8AAE-49F2-B442-39EC13E7F4BD}"/>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2 8" xfId="50446" xr:uid="{97871DB4-A56B-4BCA-91DD-77A2142E0DBD}"/>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2 4" xfId="57955" xr:uid="{21AB0602-9E87-4C7B-A89B-CBBFA3699F67}"/>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3 7" xfId="51972" xr:uid="{444BEFD9-9523-4D50-AC26-45556DBFFEB4}"/>
    <cellStyle name="Normal 4 3 2 4 2 4" xfId="13148" xr:uid="{A13F4F74-5626-460B-AD7C-5B0D73DEF21E}"/>
    <cellStyle name="Normal 4 3 2 4 2 4 2" xfId="31075" xr:uid="{15102460-41FC-45C2-8AD4-CC65D853BCA6}"/>
    <cellStyle name="Normal 4 3 2 4 2 4 3" xfId="43020" xr:uid="{9A03BCA3-627D-420C-BE8C-06D07205071D}"/>
    <cellStyle name="Normal 4 3 2 4 2 4 4" xfId="54985" xr:uid="{62EF4E47-07DA-4415-ABEB-F8260BFA3EA7}"/>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2 9" xfId="49002" xr:uid="{4DFDAD9E-DF65-4C79-9A7F-2B97B99E5666}"/>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2 4" xfId="58677" xr:uid="{DA9E9162-17F6-4B42-9A21-C575F168F744}"/>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2 7" xfId="52694" xr:uid="{A121B64C-1BB9-4F84-9CD6-01B7D0874B8C}"/>
    <cellStyle name="Normal 4 3 2 4 3 3" xfId="13870" xr:uid="{D001AD39-58BB-4FE7-B208-598C47A7D04D}"/>
    <cellStyle name="Normal 4 3 2 4 3 3 2" xfId="31797" xr:uid="{242CC908-8903-43D0-AC94-3992A1182F13}"/>
    <cellStyle name="Normal 4 3 2 4 3 3 3" xfId="43742" xr:uid="{382B5F44-521A-40FA-9EBA-99AD569BF583}"/>
    <cellStyle name="Normal 4 3 2 4 3 3 4" xfId="55707" xr:uid="{366E678B-C667-4F57-992E-FD2ED466D95B}"/>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3 8" xfId="49724" xr:uid="{10C1DAF8-10C6-4C23-91CD-3FA73FD5F6E1}"/>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2 4" xfId="57233" xr:uid="{5E9AE787-E5A0-4DBC-8DCB-9D1792D3668E}"/>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4 7" xfId="51250" xr:uid="{A7781C86-3DCE-455F-AAEB-548529E8543D}"/>
    <cellStyle name="Normal 4 3 2 4 5" xfId="12426" xr:uid="{3FAFDDD2-1923-4B27-9F62-CB7E8F29F68E}"/>
    <cellStyle name="Normal 4 3 2 4 5 2" xfId="30353" xr:uid="{F6EB2CBF-B329-4724-AC3B-25279FFC5287}"/>
    <cellStyle name="Normal 4 3 2 4 5 3" xfId="42298" xr:uid="{741FF834-A386-4765-B795-9BB86EDDD16D}"/>
    <cellStyle name="Normal 4 3 2 4 5 4" xfId="54263" xr:uid="{C6AEDCDC-A187-4A4E-B3F9-002D5D1A5AF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2 4" xfId="59051" xr:uid="{1540D9D0-D88C-4F5A-8E97-9DAD982DE1D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2 7" xfId="53068" xr:uid="{B9785BB7-6D98-4078-A938-698DF502E402}"/>
    <cellStyle name="Normal 4 3 2 5 2 3" xfId="14244" xr:uid="{B16A21E4-7BD8-4CA9-8698-11577A10AE60}"/>
    <cellStyle name="Normal 4 3 2 5 2 3 2" xfId="32171" xr:uid="{4F3CAA92-088C-42CE-A1DA-6A72BABF7226}"/>
    <cellStyle name="Normal 4 3 2 5 2 3 3" xfId="44116" xr:uid="{E0E879E8-2280-4636-BF2D-FBA52546AAE3}"/>
    <cellStyle name="Normal 4 3 2 5 2 3 4" xfId="56081" xr:uid="{DE221EE0-18CB-4A32-9789-9E45C5D5BC6D}"/>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2 8" xfId="50098" xr:uid="{E9EBB048-D589-47C0-90C7-34CAFA3D6AF8}"/>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2 4" xfId="57607" xr:uid="{CE7D8E25-F2FB-4FEB-A056-8D796CDD3748}"/>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3 7" xfId="51624" xr:uid="{0C9C14EC-B64F-48EA-A0DB-C4B545D75ACE}"/>
    <cellStyle name="Normal 4 3 2 5 4" xfId="12800" xr:uid="{980C6E1F-B995-42BA-8B7D-B09873797ECB}"/>
    <cellStyle name="Normal 4 3 2 5 4 2" xfId="30727" xr:uid="{BDFDE772-C1BD-4984-B7AD-26C8B6FCE2F6}"/>
    <cellStyle name="Normal 4 3 2 5 4 3" xfId="42672" xr:uid="{D6D94271-6D56-4446-91A8-CF53E9628471}"/>
    <cellStyle name="Normal 4 3 2 5 4 4" xfId="54637" xr:uid="{76EB7470-FD57-4795-A4B7-7EA9243894AA}"/>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5 9" xfId="48654" xr:uid="{AF0CDAE2-239F-4C44-BA8D-123EE78C80DF}"/>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2 4" xfId="58329" xr:uid="{D75D0FC0-E4A0-4123-BA0F-0C657EC613CD}"/>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2 7" xfId="52346" xr:uid="{44059E18-56F3-4A9E-B7EB-65AEA64717F0}"/>
    <cellStyle name="Normal 4 3 2 6 3" xfId="13522" xr:uid="{01C77A5D-AB5B-45A6-927B-8ADC88180AD5}"/>
    <cellStyle name="Normal 4 3 2 6 3 2" xfId="31449" xr:uid="{B47575FB-79E5-4F8A-B7EA-80DD17AD1D1E}"/>
    <cellStyle name="Normal 4 3 2 6 3 3" xfId="43394" xr:uid="{84D65450-2F67-4C0E-A090-BBC306016636}"/>
    <cellStyle name="Normal 4 3 2 6 3 4" xfId="55359" xr:uid="{20E14869-4A54-4E50-B033-64DC9993DE4B}"/>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6 8" xfId="49376" xr:uid="{74AD6129-3A02-42F9-820C-535D632AA451}"/>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2 4" xfId="56885" xr:uid="{52036438-23A7-4FF6-9984-3C53D05828B1}"/>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7 7" xfId="50902" xr:uid="{31ED1BF1-5F94-4995-A177-557B35EE9FBB}"/>
    <cellStyle name="Normal 4 3 2 8" xfId="12078" xr:uid="{FCA4249E-72D9-426A-9B65-976568A344A4}"/>
    <cellStyle name="Normal 4 3 2 8 2" xfId="30005" xr:uid="{B58159F4-4DA2-4AFE-AD2B-DCA64273801B}"/>
    <cellStyle name="Normal 4 3 2 8 3" xfId="41950" xr:uid="{11604E3B-5D63-49E2-B4A7-4677FCE8C062}"/>
    <cellStyle name="Normal 4 3 2 8 4" xfId="53915" xr:uid="{36E56212-6034-433E-A99A-D7C28B73C452}"/>
    <cellStyle name="Normal 4 3 2 9" xfId="18037" xr:uid="{65A43C19-7073-493A-9953-CB2204261144}"/>
    <cellStyle name="Normal 4 3 3" xfId="173" xr:uid="{00000000-0005-0000-0000-000034000000}"/>
    <cellStyle name="Normal 4 3 3 10" xfId="36025" xr:uid="{7F4F4166-D163-4D97-A9A6-A3EBC964238C}"/>
    <cellStyle name="Normal 4 3 3 11" xfId="47990" xr:uid="{5BC0B5CB-A1BF-4410-AA85-C6EF66D85447}"/>
    <cellStyle name="Normal 4 3 3 2" xfId="521" xr:uid="{00000000-0005-0000-0000-000034000000}"/>
    <cellStyle name="Normal 4 3 3 2 10" xfId="48338" xr:uid="{407F2884-3723-4CA5-B1CE-3572EA642DFE}"/>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2 4" xfId="59457" xr:uid="{776A8156-75D8-4F0B-978D-578E2AAF4546}"/>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2 7" xfId="53474" xr:uid="{7E5ED057-8970-4D55-8108-FC8883C9BD99}"/>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3 4" xfId="56487" xr:uid="{218EE1E8-B44F-454B-BED9-96B2C82959AD}"/>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2 8" xfId="50504" xr:uid="{8ADAEEB0-0AC8-4C13-B5AB-71189C6184A3}"/>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2 4" xfId="58013" xr:uid="{9893281C-04B6-484B-BD75-254CC0A1C0A4}"/>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3 7" xfId="52030" xr:uid="{1BA7D001-1466-4075-BBE6-982C8EA95CF1}"/>
    <cellStyle name="Normal 4 3 3 2 2 4" xfId="13206" xr:uid="{73A131C5-6FBB-42DF-BA3B-9863A4D986F4}"/>
    <cellStyle name="Normal 4 3 3 2 2 4 2" xfId="31133" xr:uid="{0A014352-FB65-4979-B16C-24B472526728}"/>
    <cellStyle name="Normal 4 3 3 2 2 4 3" xfId="43078" xr:uid="{A7E6BAA6-3084-453D-A486-6E918FEF92B9}"/>
    <cellStyle name="Normal 4 3 3 2 2 4 4" xfId="55043" xr:uid="{8706A149-E818-4753-81DB-44EDD86A5A4A}"/>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2 9" xfId="49060" xr:uid="{DBC377CB-85D8-4E24-BC24-3902CC381F03}"/>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2 4" xfId="58735" xr:uid="{8441631C-1F3C-4AB8-9B04-B56174E2337B}"/>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2 7" xfId="52752" xr:uid="{81DCBF6F-9046-4112-8342-1952867059FC}"/>
    <cellStyle name="Normal 4 3 3 2 3 3" xfId="13928" xr:uid="{0C76D7B0-F321-46C9-AB05-1E5454E325F5}"/>
    <cellStyle name="Normal 4 3 3 2 3 3 2" xfId="31855" xr:uid="{4AA75414-5241-4A1A-ACF9-0971CED544F9}"/>
    <cellStyle name="Normal 4 3 3 2 3 3 3" xfId="43800" xr:uid="{29A080F6-5D90-4CC8-A190-53799EE8EE1C}"/>
    <cellStyle name="Normal 4 3 3 2 3 3 4" xfId="55765" xr:uid="{4D619D02-CBB7-47CF-B43B-C9C1811980C0}"/>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3 8" xfId="49782" xr:uid="{1B1C2CD8-66C4-4F1F-9660-0282FD2AAF42}"/>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2 4" xfId="57291" xr:uid="{FE4909F7-45DD-4E34-B09D-C7B56DF85EF9}"/>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4 7" xfId="51308" xr:uid="{990EEDB1-488C-455B-862D-6949A4F419D3}"/>
    <cellStyle name="Normal 4 3 3 2 5" xfId="12484" xr:uid="{66C6A27F-CF73-4972-B38E-7103094C1DAC}"/>
    <cellStyle name="Normal 4 3 3 2 5 2" xfId="30411" xr:uid="{FA5B33EE-DD69-4E26-9C9F-9DACA48ECC5A}"/>
    <cellStyle name="Normal 4 3 3 2 5 3" xfId="42356" xr:uid="{E7C31EA8-DEB1-4E72-B4CD-AD42666958EC}"/>
    <cellStyle name="Normal 4 3 3 2 5 4" xfId="54321" xr:uid="{70C5657F-8110-46D6-90D0-6E25B2E72BE4}"/>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2 4" xfId="59109" xr:uid="{770E0D47-0015-4EA4-A083-B03DFF8F6C45}"/>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2 7" xfId="53126" xr:uid="{E991EB03-C44C-4B98-B82F-45AE0133537D}"/>
    <cellStyle name="Normal 4 3 3 3 2 3" xfId="14302" xr:uid="{438474FD-0365-4BC0-A78A-D4C4AC83CED0}"/>
    <cellStyle name="Normal 4 3 3 3 2 3 2" xfId="32229" xr:uid="{CB00D9FE-18DB-49D5-99FA-B050757E1355}"/>
    <cellStyle name="Normal 4 3 3 3 2 3 3" xfId="44174" xr:uid="{B4C1673D-6198-4724-989D-301E3C87DC08}"/>
    <cellStyle name="Normal 4 3 3 3 2 3 4" xfId="56139" xr:uid="{8920E91E-C688-4E17-9FDC-2A1582CD945E}"/>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2 8" xfId="50156" xr:uid="{95D1AA1D-DCF3-447A-8375-6AC1294C751D}"/>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2 4" xfId="57665" xr:uid="{63504074-B7D8-4109-8B19-C2521FD11283}"/>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3 7" xfId="51682" xr:uid="{6B924E68-D4FB-4BC2-8CAB-11341E3D4746}"/>
    <cellStyle name="Normal 4 3 3 3 4" xfId="12858" xr:uid="{66B10E8E-A0A2-4150-A84F-2C34CAFA31CF}"/>
    <cellStyle name="Normal 4 3 3 3 4 2" xfId="30785" xr:uid="{EB3D0729-8326-45C9-9068-C75DB52BD473}"/>
    <cellStyle name="Normal 4 3 3 3 4 3" xfId="42730" xr:uid="{5451C7B9-FB70-40DA-BBB7-C460599916A2}"/>
    <cellStyle name="Normal 4 3 3 3 4 4" xfId="54695" xr:uid="{3860BDE3-015C-4C84-86E0-EFCC3A95BE1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3 9" xfId="48712" xr:uid="{810BB616-2E9E-4460-9850-645841DDAADE}"/>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2 4" xfId="58387" xr:uid="{C26B6D1D-D5A2-4D0A-9B8B-0AD8CFD7EFF4}"/>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2 7" xfId="52404" xr:uid="{26F8D5F1-F5A2-4CCA-9D82-97BE0534C913}"/>
    <cellStyle name="Normal 4 3 3 4 3" xfId="13580" xr:uid="{305EB10D-CA13-44F3-B89C-E6390FCEAA65}"/>
    <cellStyle name="Normal 4 3 3 4 3 2" xfId="31507" xr:uid="{A7B5C3B4-F2F1-4B29-9F5A-90B51B9C7C41}"/>
    <cellStyle name="Normal 4 3 3 4 3 3" xfId="43452" xr:uid="{ACAE0B4C-EB45-4AC7-9A5D-1DDF2B55A6FD}"/>
    <cellStyle name="Normal 4 3 3 4 3 4" xfId="55417" xr:uid="{65FD2778-AF66-4DCD-80E6-B1EDCA6B90E6}"/>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4 8" xfId="49434" xr:uid="{C6469F5E-0C15-4412-BA4A-DDDB11975553}"/>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2 4" xfId="56943" xr:uid="{F9340188-84CB-4A2B-ABCD-3C8671030611}"/>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5 7" xfId="50960" xr:uid="{BB10B5F3-203E-41BE-BBED-DC7DCD3CD14F}"/>
    <cellStyle name="Normal 4 3 3 6" xfId="12136" xr:uid="{A8441F7A-2E2A-4F6C-B58F-341E98C26279}"/>
    <cellStyle name="Normal 4 3 3 6 2" xfId="30063" xr:uid="{9B1E2B48-6EA8-4CBE-A088-1CC18C0E752C}"/>
    <cellStyle name="Normal 4 3 3 6 3" xfId="42008" xr:uid="{B899D4A1-B230-41A0-A149-18C8EF59DEA7}"/>
    <cellStyle name="Normal 4 3 3 6 4" xfId="53973" xr:uid="{130CC36F-DCCF-43BF-81EB-3BBA9EAFF041}"/>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11" xfId="48106" xr:uid="{F7CFBEDB-49AD-4BCE-815E-A84764C38450}"/>
    <cellStyle name="Normal 4 3 4 2" xfId="637" xr:uid="{00000000-0005-0000-0000-000034000000}"/>
    <cellStyle name="Normal 4 3 4 2 10" xfId="48454" xr:uid="{05F7E4F6-0D4F-44FB-8D93-16CB55844D2C}"/>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2 4" xfId="59573" xr:uid="{D19C311B-3CFB-4310-B072-11D8B5074071}"/>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2 7" xfId="53590" xr:uid="{89AE169F-6A49-4615-A31F-1D25E69458CE}"/>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3 4" xfId="56603" xr:uid="{40D48643-2B9D-4B68-ACDD-2E82BC9F9A5A}"/>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2 8" xfId="50620" xr:uid="{DA0DC8B0-B8BD-40BD-A86B-B1569A9F07F7}"/>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2 4" xfId="58129" xr:uid="{D718B6EF-CED8-44F2-9813-23A2164730FD}"/>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3 7" xfId="52146" xr:uid="{70CD00B2-E19C-40D0-988F-8515C8C00147}"/>
    <cellStyle name="Normal 4 3 4 2 2 4" xfId="13322" xr:uid="{56D489B4-3116-47EC-9F14-DF07E7D8AB74}"/>
    <cellStyle name="Normal 4 3 4 2 2 4 2" xfId="31249" xr:uid="{7B045234-0635-4A1B-9EFA-A9BCB2218683}"/>
    <cellStyle name="Normal 4 3 4 2 2 4 3" xfId="43194" xr:uid="{E5EE4D04-E677-42B2-81CF-C5EA56276FD7}"/>
    <cellStyle name="Normal 4 3 4 2 2 4 4" xfId="55159" xr:uid="{605F3C8E-713B-4179-A5BF-84FC7F198212}"/>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2 9" xfId="49176" xr:uid="{BCF19DF6-8F92-4B0F-9AFF-F87877EEE36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2 4" xfId="58851" xr:uid="{B8C905CA-82D9-4CAF-A9E8-964520ADE13C}"/>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2 7" xfId="52868" xr:uid="{08E96193-DE9B-4477-B75C-750A58C23718}"/>
    <cellStyle name="Normal 4 3 4 2 3 3" xfId="14044" xr:uid="{1D41FABB-E626-4DD7-9C48-384834DBB384}"/>
    <cellStyle name="Normal 4 3 4 2 3 3 2" xfId="31971" xr:uid="{B8AAA8C8-42F6-47F4-8284-05142418C3C2}"/>
    <cellStyle name="Normal 4 3 4 2 3 3 3" xfId="43916" xr:uid="{93F9080F-2AFA-4637-9A75-25AB213B696B}"/>
    <cellStyle name="Normal 4 3 4 2 3 3 4" xfId="55881" xr:uid="{8D195D62-13E4-47EC-9520-6323BDE275A2}"/>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3 8" xfId="49898" xr:uid="{5900D642-8B2D-4D3C-8ACA-67784AF4FAEA}"/>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2 4" xfId="57407" xr:uid="{C19A138B-B4FD-4C69-B2F1-316052C1378F}"/>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4 7" xfId="51424" xr:uid="{4176EE18-E039-422C-B4B3-35EA6F64CF71}"/>
    <cellStyle name="Normal 4 3 4 2 5" xfId="12600" xr:uid="{8A779B4E-C6F0-49E7-8EA3-4FCBE0D63787}"/>
    <cellStyle name="Normal 4 3 4 2 5 2" xfId="30527" xr:uid="{2CCF6E88-657C-4951-A888-DE550EF28749}"/>
    <cellStyle name="Normal 4 3 4 2 5 3" xfId="42472" xr:uid="{1BCEC07F-63F7-4480-9C9E-8796088A6309}"/>
    <cellStyle name="Normal 4 3 4 2 5 4" xfId="54437" xr:uid="{88BF956B-C54B-40DE-93CB-9FE7360E197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2 4" xfId="59225" xr:uid="{F7C65947-AF89-4A60-9B0F-E3717DFAD7F5}"/>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2 7" xfId="53242" xr:uid="{3B8FB750-845D-4326-83FA-DB429F32722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3 4" xfId="56255" xr:uid="{340EF86A-322C-4D2B-91CA-076E0991632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2 8" xfId="50272" xr:uid="{A328230D-76A5-4452-A996-7E8C8E9212FC}"/>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2 4" xfId="57781" xr:uid="{4FC84F30-3C36-480B-A0AC-44024A8B5F34}"/>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3 7" xfId="51798" xr:uid="{7502D39C-07E0-4430-B637-CB14EFF516C7}"/>
    <cellStyle name="Normal 4 3 4 3 4" xfId="12974" xr:uid="{B855C200-1B61-45A1-BF33-5D112ED78D49}"/>
    <cellStyle name="Normal 4 3 4 3 4 2" xfId="30901" xr:uid="{72D799B3-ACFA-44EB-B32B-5B928F1794EB}"/>
    <cellStyle name="Normal 4 3 4 3 4 3" xfId="42846" xr:uid="{1911257F-D476-4092-B247-B3450B987876}"/>
    <cellStyle name="Normal 4 3 4 3 4 4" xfId="54811" xr:uid="{B2BF03D4-F5A8-4B23-89F6-93F8766DFD1B}"/>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3 9" xfId="48828" xr:uid="{3DDD1C09-E142-4CC1-A5CD-CDCC399A60CE}"/>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2 4" xfId="58503" xr:uid="{5EC3A922-1062-402D-AE9D-4C408179BF7A}"/>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2 7" xfId="52520" xr:uid="{869BB6E3-A4A7-4EB9-AC88-C78231C0A9EE}"/>
    <cellStyle name="Normal 4 3 4 4 3" xfId="13696" xr:uid="{960843F2-6EAB-4F13-94B3-235A3DA78D53}"/>
    <cellStyle name="Normal 4 3 4 4 3 2" xfId="31623" xr:uid="{240BCD10-837E-4632-9D62-EE5088843F3D}"/>
    <cellStyle name="Normal 4 3 4 4 3 3" xfId="43568" xr:uid="{A67EE1EE-73EA-45F8-855D-33807C9BD2D3}"/>
    <cellStyle name="Normal 4 3 4 4 3 4" xfId="55533" xr:uid="{703027DB-A5BD-483A-8514-E64F3EC85E59}"/>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4 8" xfId="49550" xr:uid="{D20FEBEA-F661-41E0-8C94-D76D618C9045}"/>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2 4" xfId="57059" xr:uid="{53DB0E74-2EB9-41E4-B809-3EB14F6749BC}"/>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5 7" xfId="51076" xr:uid="{6CE64526-A142-4844-94B2-F99EDDDEA4F8}"/>
    <cellStyle name="Normal 4 3 4 6" xfId="12252" xr:uid="{8B08E046-41CA-451F-98D4-CC7BE262DA96}"/>
    <cellStyle name="Normal 4 3 4 6 2" xfId="30179" xr:uid="{3809D0B7-6DAE-47E8-A08B-0A25710E79DD}"/>
    <cellStyle name="Normal 4 3 4 6 3" xfId="42124" xr:uid="{9465380E-626D-4D6E-9B36-1225FC76E1FD}"/>
    <cellStyle name="Normal 4 3 4 6 4" xfId="54089" xr:uid="{87848A64-1C8E-47E2-B0F8-B0A73810A26F}"/>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10" xfId="48222" xr:uid="{768F62D8-168B-4B8D-B653-F40960EBD57A}"/>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2 4" xfId="59341" xr:uid="{959914DD-2F83-4781-A552-D4B011C08D8E}"/>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2 7" xfId="53358" xr:uid="{417C2B4F-38E9-4CF1-885C-ECB1B3FB71E8}"/>
    <cellStyle name="Normal 4 3 5 2 2 3" xfId="14534" xr:uid="{97489A88-834C-4DC6-AC5E-8FCFADD2AC0E}"/>
    <cellStyle name="Normal 4 3 5 2 2 3 2" xfId="32461" xr:uid="{3020E17F-9924-488C-8A3C-A9BDE22A7C45}"/>
    <cellStyle name="Normal 4 3 5 2 2 3 3" xfId="44406" xr:uid="{3F8C95BC-1783-4276-90F1-DDDE1A0DB83C}"/>
    <cellStyle name="Normal 4 3 5 2 2 3 4" xfId="56371" xr:uid="{66D4E172-0810-40AA-B7FF-F6251C145AC0}"/>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2 8" xfId="50388" xr:uid="{863DB5AD-3A08-457F-8035-27D0F69D8B79}"/>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2 4" xfId="57897" xr:uid="{57C3E2B9-BC90-49CC-998E-FAEF7BDAA7D6}"/>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3 7" xfId="51914" xr:uid="{FEC1DB25-1129-462E-A0CA-D42DBA1953FC}"/>
    <cellStyle name="Normal 4 3 5 2 4" xfId="13090" xr:uid="{C75F38F3-98D0-4F6F-ADBE-F5FF6428A0F9}"/>
    <cellStyle name="Normal 4 3 5 2 4 2" xfId="31017" xr:uid="{4B02879F-69FC-467D-86B0-472EE76C90DD}"/>
    <cellStyle name="Normal 4 3 5 2 4 3" xfId="42962" xr:uid="{D915FA61-62B3-418B-AD3C-299169F065A3}"/>
    <cellStyle name="Normal 4 3 5 2 4 4" xfId="54927" xr:uid="{90E28F6E-024F-4257-BCB1-00C22B2B929E}"/>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2 9" xfId="48944" xr:uid="{60E86B18-781A-4067-8108-B921660DA70A}"/>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2 4" xfId="58619" xr:uid="{09263A6B-3AB4-43EE-A116-B2B2FB8A55D3}"/>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2 7" xfId="52636" xr:uid="{241491FF-183D-4227-96A1-21E911149806}"/>
    <cellStyle name="Normal 4 3 5 3 3" xfId="13812" xr:uid="{74FEDF1A-059F-4156-9DA0-258B4151BBB1}"/>
    <cellStyle name="Normal 4 3 5 3 3 2" xfId="31739" xr:uid="{6278EF00-28A0-4554-9997-FB5BAC8792CD}"/>
    <cellStyle name="Normal 4 3 5 3 3 3" xfId="43684" xr:uid="{437701E0-EC29-4DA3-923A-2430FD2B41B5}"/>
    <cellStyle name="Normal 4 3 5 3 3 4" xfId="55649" xr:uid="{658DA43B-18E4-41FA-A8B8-8E22EB04B8FB}"/>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3 8" xfId="49666" xr:uid="{9058F392-57C6-498C-87B8-7878F59E65BE}"/>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2 4" xfId="57175" xr:uid="{8DD0A738-5D3C-46D3-9B6F-E385BFBD2AEB}"/>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4 7" xfId="51192" xr:uid="{9225DBBC-25A4-48A0-A347-D4D1ED2CC0B0}"/>
    <cellStyle name="Normal 4 3 5 5" xfId="12368" xr:uid="{98C96B85-0ACA-45FB-8B53-C8E3C809CCB7}"/>
    <cellStyle name="Normal 4 3 5 5 2" xfId="30295" xr:uid="{0B6A0630-0560-4FA1-87CA-C6BABF05E4BC}"/>
    <cellStyle name="Normal 4 3 5 5 3" xfId="42240" xr:uid="{16E2E723-564F-4E29-9CB6-9A3A11F870D0}"/>
    <cellStyle name="Normal 4 3 5 5 4" xfId="54205" xr:uid="{E891177C-16CD-4C9D-880E-C0FAC5571F46}"/>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2 4" xfId="58993" xr:uid="{F309C8F1-C236-472B-B172-8F46725AA6A3}"/>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2 7" xfId="53010" xr:uid="{A8E42885-9F03-42BF-8A87-BA140117EC39}"/>
    <cellStyle name="Normal 4 3 6 2 3" xfId="14186" xr:uid="{A6587480-BBAC-45CF-A36F-1CA71F1F0CAF}"/>
    <cellStyle name="Normal 4 3 6 2 3 2" xfId="32113" xr:uid="{84E4D239-EB3D-431E-B2CB-24A918CFC597}"/>
    <cellStyle name="Normal 4 3 6 2 3 3" xfId="44058" xr:uid="{D1A94233-5C24-47ED-8326-5D4C0A4F5F97}"/>
    <cellStyle name="Normal 4 3 6 2 3 4" xfId="56023" xr:uid="{DEB38628-4400-44B3-A06C-ACA616F37AF9}"/>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2 8" xfId="50040" xr:uid="{B6C5C03A-E223-45D1-9248-95F5E5B32D58}"/>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2 4" xfId="57549" xr:uid="{BA6239A7-8420-49EF-92C6-78468B475D10}"/>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3 7" xfId="51566" xr:uid="{32ACF8F8-CC0F-4D6A-9E3F-5FE3018128CB}"/>
    <cellStyle name="Normal 4 3 6 4" xfId="12742" xr:uid="{7DE85719-1D3C-4C49-BDB0-8B9551BAC538}"/>
    <cellStyle name="Normal 4 3 6 4 2" xfId="30669" xr:uid="{AEC53198-0959-462D-A862-1E7F434972E2}"/>
    <cellStyle name="Normal 4 3 6 4 3" xfId="42614" xr:uid="{3E4D1648-F817-414D-B45E-FB121A588C41}"/>
    <cellStyle name="Normal 4 3 6 4 4" xfId="54579" xr:uid="{35F4F226-AEB0-43C5-B012-0BCCD3934D4A}"/>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6 9" xfId="48596" xr:uid="{7031F70C-EB4D-49DE-9694-8BE2E483D4E0}"/>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2 4" xfId="58271" xr:uid="{DDC33B50-FD53-4C5D-B842-395A13000897}"/>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2 7" xfId="52288" xr:uid="{71C04072-2052-4077-83AC-297B26B93F1F}"/>
    <cellStyle name="Normal 4 3 7 3" xfId="13464" xr:uid="{8985BABD-A257-4C1E-ABA0-7C2665EAC74A}"/>
    <cellStyle name="Normal 4 3 7 3 2" xfId="31391" xr:uid="{BDEA8F57-2CE2-49DA-9610-BCE1E8FE368F}"/>
    <cellStyle name="Normal 4 3 7 3 3" xfId="43336" xr:uid="{0754BE6C-6BC1-4A6F-B335-7CCBCA4A91B4}"/>
    <cellStyle name="Normal 4 3 7 3 4" xfId="55301" xr:uid="{A259098A-C979-4FF4-B9CB-672AED76CD82}"/>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7 8" xfId="49318" xr:uid="{7E370BD3-BA03-4BE6-91FF-13C03A185073}"/>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2 4" xfId="59715" xr:uid="{DFAA1236-984B-4573-AA11-731C155374A7}"/>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2 7" xfId="53732" xr:uid="{B71954A8-9C4C-4A11-9818-C52136BFBD16}"/>
    <cellStyle name="Normal 4 3 8 3" xfId="14908" xr:uid="{7326D70C-1855-43F5-BDAB-778482A2AF69}"/>
    <cellStyle name="Normal 4 3 8 3 2" xfId="32835" xr:uid="{DFB94719-800F-44DD-A045-4D9D1B61602A}"/>
    <cellStyle name="Normal 4 3 8 3 3" xfId="44780" xr:uid="{6CF5D687-0C77-4BF5-8704-3B0BF190C731}"/>
    <cellStyle name="Normal 4 3 8 3 4" xfId="56745" xr:uid="{054D0DAF-59C5-4D15-A865-EF06B39D1ED5}"/>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8 8" xfId="50762" xr:uid="{EB1E60E1-AFED-44C0-A204-7B4EE649F2C8}"/>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2 4" xfId="56827" xr:uid="{3C7307BC-AACE-407E-B8FA-D4ED6349E2CC}"/>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3 9 7" xfId="50844" xr:uid="{AF1F0C63-E6E7-448E-ACDE-BE00C487A820}"/>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14" xfId="47883" xr:uid="{AE526D60-F3CF-4FA8-A8EB-26474732EBE6}"/>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13" xfId="47941" xr:uid="{ABC077AC-6E42-4B5D-A16D-14879D841F45}"/>
    <cellStyle name="Normal 4 4 2 2" xfId="240" xr:uid="{00000000-0005-0000-0000-000005000000}"/>
    <cellStyle name="Normal 4 4 2 2 10" xfId="36092" xr:uid="{8C096CA8-95A3-450B-AB3C-03D19E91C7A9}"/>
    <cellStyle name="Normal 4 4 2 2 11" xfId="48057" xr:uid="{98A9093F-00C8-47C4-8DC1-CC88174E6B7C}"/>
    <cellStyle name="Normal 4 4 2 2 2" xfId="588" xr:uid="{00000000-0005-0000-0000-000005000000}"/>
    <cellStyle name="Normal 4 4 2 2 2 10" xfId="48405" xr:uid="{8F7D1444-6FF3-4324-BE20-1B7F53D0D34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2 4" xfId="59524" xr:uid="{FF5234EF-2C10-41B3-9A12-EDE4436F6972}"/>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2 7" xfId="53541" xr:uid="{51DCCCAD-6586-4B97-8BCC-19640728DEA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3 4" xfId="56554" xr:uid="{BE22ECB2-8BE1-4154-B046-F44DAD8704D4}"/>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2 8" xfId="50571" xr:uid="{6BE9BC36-7FE6-41E7-8A62-AF754D1BB7D5}"/>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2 4" xfId="58080" xr:uid="{A5627A22-024E-455C-8544-59BFE84EEE77}"/>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3 7" xfId="52097" xr:uid="{780F5F92-13F2-4A91-89D3-5863FB214C25}"/>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4 4" xfId="55110" xr:uid="{276881E3-F0AB-46F1-B445-FAE4E6A2076B}"/>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2 9" xfId="49127" xr:uid="{2CC73579-03A7-4083-8F61-F1A687D70736}"/>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2 4" xfId="58802" xr:uid="{3E7469E3-E69A-42CE-956A-27828AD399E6}"/>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2 7" xfId="52819" xr:uid="{7365976A-7AF0-4EFD-B88A-580ABEB41189}"/>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3 4" xfId="55832" xr:uid="{64C47230-156C-48F8-B43E-FB7F46F10267}"/>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3 8" xfId="49849" xr:uid="{3FA34175-3042-4B3C-8F5A-EAE054DB8E2C}"/>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2 4" xfId="57358" xr:uid="{4B275AD2-8E36-4D2F-BFBB-1D749400CEC9}"/>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4 7" xfId="51375" xr:uid="{F0F03C11-D1BB-42A7-898A-0A5DAA33F634}"/>
    <cellStyle name="Normal 4 4 2 2 2 5" xfId="12551" xr:uid="{D51FAD7F-9404-4BB7-A73A-8D8E880A2684}"/>
    <cellStyle name="Normal 4 4 2 2 2 5 2" xfId="30478" xr:uid="{BE1107EA-F133-45B4-9A3B-3ECC7382C577}"/>
    <cellStyle name="Normal 4 4 2 2 2 5 3" xfId="42423" xr:uid="{8303E895-E52B-492D-B2AF-B332AC883D3A}"/>
    <cellStyle name="Normal 4 4 2 2 2 5 4" xfId="54388" xr:uid="{890D8A7F-5606-403C-9EC5-FABB87FD7AD6}"/>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2 4" xfId="59176" xr:uid="{9694299D-08D8-4DAC-AC3C-84D10264EB8B}"/>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2 7" xfId="53193" xr:uid="{EFF9B216-7178-4C10-A152-CE5CC579EAEF}"/>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3 4" xfId="56206" xr:uid="{AAA63FBD-3523-4B86-B20B-283436B51E28}"/>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2 8" xfId="50223" xr:uid="{48C5764D-262C-4EA5-94B8-47B721CE0271}"/>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2 4" xfId="57732" xr:uid="{68094AF5-6A2D-4654-BDDD-69A9F2F5AB8C}"/>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3 7" xfId="51749" xr:uid="{21159E53-4DA1-4C9B-8678-F0523F4B33B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4 4" xfId="54762" xr:uid="{FB6DE967-A773-4435-9DD8-B7D28AEE3B31}"/>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3 9" xfId="48779" xr:uid="{78CB040C-5F44-472E-A106-8C251EFE237F}"/>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2 4" xfId="58454" xr:uid="{A2CC2C66-898A-48B2-9FEF-47E6BBA6974C}"/>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2 7" xfId="52471" xr:uid="{7F924729-2CFF-43D8-97A2-36D071B080F8}"/>
    <cellStyle name="Normal 4 4 2 2 4 3" xfId="13647" xr:uid="{86A1FA0A-6034-4A51-9302-150426F8D716}"/>
    <cellStyle name="Normal 4 4 2 2 4 3 2" xfId="31574" xr:uid="{AE90A535-FC16-4214-ADBE-F982DE6AC0C2}"/>
    <cellStyle name="Normal 4 4 2 2 4 3 3" xfId="43519" xr:uid="{7069EE34-88A6-4CBC-B3F2-3367B035F27F}"/>
    <cellStyle name="Normal 4 4 2 2 4 3 4" xfId="55484" xr:uid="{60A42F83-51AD-45DD-AB4C-3FE1E7A4A307}"/>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4 8" xfId="49501" xr:uid="{5781EDAD-15C3-41E4-98F9-84D159F133DC}"/>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2 4" xfId="57010" xr:uid="{8FD2D0B3-9D8A-4AC0-BB0C-1F41FBB6BD78}"/>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5 7" xfId="51027" xr:uid="{1A7F850A-DC0E-44FA-B651-65A90E89F95D}"/>
    <cellStyle name="Normal 4 4 2 2 6" xfId="12203" xr:uid="{7389656A-4C98-4542-AE1E-D43B9FC95A36}"/>
    <cellStyle name="Normal 4 4 2 2 6 2" xfId="30130" xr:uid="{AB38D0BB-D1ED-4774-A40B-3CBF960FA51B}"/>
    <cellStyle name="Normal 4 4 2 2 6 3" xfId="42075" xr:uid="{859C2A32-D506-4D29-A866-4A6BE9A1250C}"/>
    <cellStyle name="Normal 4 4 2 2 6 4" xfId="54040" xr:uid="{31BBFCFD-3205-4F9D-BF49-5FC443B13824}"/>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11" xfId="48173" xr:uid="{85E26ACE-424B-459E-ABCF-92C6ABBD5FEA}"/>
    <cellStyle name="Normal 4 4 2 3 2" xfId="704" xr:uid="{00000000-0005-0000-0000-000005000000}"/>
    <cellStyle name="Normal 4 4 2 3 2 10" xfId="48521" xr:uid="{63961366-C0B8-4641-8513-15FF55194F68}"/>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2 4" xfId="59640" xr:uid="{F9782793-3FD0-465F-B714-AA9D6C7F5232}"/>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2 7" xfId="53657" xr:uid="{078A6745-AC8D-473D-9ADD-A3853A657ED5}"/>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3 4" xfId="56670" xr:uid="{D6EB5E4E-3A3A-49F2-97BA-165AA9FD0342}"/>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2 8" xfId="50687" xr:uid="{7BCC9485-84BF-40AA-A94C-4464B6FD278F}"/>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2 4" xfId="58196" xr:uid="{98A8E47D-51EB-4C1C-B7F3-CD044767A5A2}"/>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3 7" xfId="52213" xr:uid="{EA92AAF3-294C-458D-A8FA-301D0971374B}"/>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4 4" xfId="55226" xr:uid="{29D9B929-D933-482A-962A-2204BDE67143}"/>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2 9" xfId="49243" xr:uid="{8CD3D1A5-28D2-4FD9-BA6F-6E35758328DE}"/>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2 4" xfId="58918" xr:uid="{D652D79B-8FA7-4659-9352-6BECB49DC736}"/>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2 7" xfId="52935" xr:uid="{A790232D-C626-4784-90B7-A67CEF73E903}"/>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3 4" xfId="55948" xr:uid="{A87DD8C5-A25D-474B-9858-C80856B6B4C5}"/>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3 8" xfId="49965" xr:uid="{C1E34DC9-2226-4D17-A0EE-6C19636FCCA5}"/>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2 4" xfId="57474" xr:uid="{51F55F36-13B6-4B9F-AEB4-E90727B6D54E}"/>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4 7" xfId="51491" xr:uid="{89348F2D-C902-4ADA-BF78-34D31F424810}"/>
    <cellStyle name="Normal 4 4 2 3 2 5" xfId="12667" xr:uid="{0D5366A6-6139-4053-9600-B87985B61C50}"/>
    <cellStyle name="Normal 4 4 2 3 2 5 2" xfId="30594" xr:uid="{36A38C8F-8BBD-460B-BFF2-230B73CA1F42}"/>
    <cellStyle name="Normal 4 4 2 3 2 5 3" xfId="42539" xr:uid="{D2C536FD-2642-4307-A508-72AE3F0DBE9E}"/>
    <cellStyle name="Normal 4 4 2 3 2 5 4" xfId="54504" xr:uid="{A4578F9A-C712-4631-9ADE-A42D7397A722}"/>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2 4" xfId="59292" xr:uid="{D8A3C976-41DB-43C3-9A43-ECFD1DB17ADC}"/>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2 7" xfId="53309" xr:uid="{4E12CB02-F2B7-458C-87DE-5B07A3DE6912}"/>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3 4" xfId="56322" xr:uid="{C5882D84-B962-4222-A1F1-AB4AF7D0B550}"/>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2 8" xfId="50339" xr:uid="{ECF21175-47AD-46E9-909E-213F0F0DDFB9}"/>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2 4" xfId="57848" xr:uid="{3D1FF827-E803-4B9C-8FDD-583E412EA87E}"/>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3 7" xfId="51865" xr:uid="{3A6ADC89-EFA4-4D2F-8409-5B9A396DB1A6}"/>
    <cellStyle name="Normal 4 4 2 3 3 4" xfId="13041" xr:uid="{6C6EEA78-78F5-4881-890A-A3E74861F6C5}"/>
    <cellStyle name="Normal 4 4 2 3 3 4 2" xfId="30968" xr:uid="{A351AF99-20ED-44F3-AF71-2CB8D941FABF}"/>
    <cellStyle name="Normal 4 4 2 3 3 4 3" xfId="42913" xr:uid="{B1C403D2-E9E0-4501-9F22-9D27D2113E95}"/>
    <cellStyle name="Normal 4 4 2 3 3 4 4" xfId="54878" xr:uid="{3716733A-495E-46E6-BFFF-CAC176AB36DF}"/>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3 9" xfId="48895" xr:uid="{6B9D2212-4999-4C15-A918-958F9C313FDC}"/>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2 4" xfId="58570" xr:uid="{BB1087D4-F2F3-40CD-8CFF-3C9FEDDFA159}"/>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2 7" xfId="52587" xr:uid="{FB328E16-D7C3-48C2-9B2C-5561B6839F1D}"/>
    <cellStyle name="Normal 4 4 2 3 4 3" xfId="13763" xr:uid="{1538E8AF-2215-416E-8B84-BB493112ED33}"/>
    <cellStyle name="Normal 4 4 2 3 4 3 2" xfId="31690" xr:uid="{550FB922-17EF-4B22-8697-93CDD3682A85}"/>
    <cellStyle name="Normal 4 4 2 3 4 3 3" xfId="43635" xr:uid="{669408ED-FE69-4F8F-B4D3-683C790A1CF1}"/>
    <cellStyle name="Normal 4 4 2 3 4 3 4" xfId="55600" xr:uid="{CA0F4F72-EAFC-478C-A2DE-58928D6E2637}"/>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4 8" xfId="49617" xr:uid="{FB8891FB-D667-4C02-BD27-7767B685BF1A}"/>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2 4" xfId="57126" xr:uid="{D95AD2A5-B5F9-45CB-A353-A1636CBEB2A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5 7" xfId="51143" xr:uid="{6A29288D-7120-4807-815C-F2FE23A676F2}"/>
    <cellStyle name="Normal 4 4 2 3 6" xfId="12319" xr:uid="{AC3646E7-C0B4-430C-8E82-3556DFADBD51}"/>
    <cellStyle name="Normal 4 4 2 3 6 2" xfId="30246" xr:uid="{9ABEBDDF-4EE7-4203-9482-A7675834D314}"/>
    <cellStyle name="Normal 4 4 2 3 6 3" xfId="42191" xr:uid="{1C31993E-B1E8-4AEA-AD40-B345049F4045}"/>
    <cellStyle name="Normal 4 4 2 3 6 4" xfId="54156" xr:uid="{146A9F0F-EA71-4B5D-BCE3-63A4C42E096C}"/>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10" xfId="48289" xr:uid="{B2B3AF7A-731B-45FE-8723-0AFFAE0B2182}"/>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2 4" xfId="59408" xr:uid="{A4948376-9FFF-43F5-8EA2-CD9D73804509}"/>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2 7" xfId="53425" xr:uid="{622181BE-93BC-456A-8AA5-15A733B4BCE7}"/>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3 4" xfId="56438" xr:uid="{6CEE8750-3600-4C6F-92A6-C899F9751D3C}"/>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2 8" xfId="50455" xr:uid="{D2018FEA-E027-4243-9519-E6F1A69DDA35}"/>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2 4" xfId="57964" xr:uid="{BDF449AA-9612-487E-B40E-26E085547986}"/>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3 7" xfId="51981" xr:uid="{5E7F65DA-CABA-4472-80C7-6747EE413DD0}"/>
    <cellStyle name="Normal 4 4 2 4 2 4" xfId="13157" xr:uid="{6DD8CFBC-62A1-4050-AE72-F87897938102}"/>
    <cellStyle name="Normal 4 4 2 4 2 4 2" xfId="31084" xr:uid="{BB76FC23-B148-4CAC-8232-EEFC475A43EA}"/>
    <cellStyle name="Normal 4 4 2 4 2 4 3" xfId="43029" xr:uid="{ED447ED2-E0B6-4752-A3B0-70BC65F7C91A}"/>
    <cellStyle name="Normal 4 4 2 4 2 4 4" xfId="54994" xr:uid="{D3314B42-BE24-481A-AA32-167DF255F284}"/>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2 9" xfId="49011" xr:uid="{CD7AD8EE-C42C-4EBA-977B-8FB8F87A852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2 4" xfId="58686" xr:uid="{4C6CFD34-B7BD-4283-8683-15031149DABB}"/>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2 7" xfId="52703" xr:uid="{051CB20F-4996-48D6-BD18-FCC274E3FF16}"/>
    <cellStyle name="Normal 4 4 2 4 3 3" xfId="13879" xr:uid="{77311001-F869-4E71-BE49-B6950E2286EC}"/>
    <cellStyle name="Normal 4 4 2 4 3 3 2" xfId="31806" xr:uid="{DE9FF45B-ED01-4340-88D4-E0C12952108A}"/>
    <cellStyle name="Normal 4 4 2 4 3 3 3" xfId="43751" xr:uid="{BF14B5A2-E413-436F-AB0B-74872F9C80FE}"/>
    <cellStyle name="Normal 4 4 2 4 3 3 4" xfId="55716" xr:uid="{D1591412-79B9-4E3D-A798-B057B8214D93}"/>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3 8" xfId="49733" xr:uid="{5C509448-496F-4C80-A7D3-0B04CE6664B8}"/>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2 4" xfId="57242" xr:uid="{682F134B-C453-4C1F-BDF9-359B35F15F3F}"/>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4 7" xfId="51259" xr:uid="{EB2D144B-7E6A-4EAA-ABCB-8A51102226E5}"/>
    <cellStyle name="Normal 4 4 2 4 5" xfId="12435" xr:uid="{52286B39-C44C-4278-BF74-81D070E08C2A}"/>
    <cellStyle name="Normal 4 4 2 4 5 2" xfId="30362" xr:uid="{14985D92-3AA0-42E5-8EDF-859192FE43DA}"/>
    <cellStyle name="Normal 4 4 2 4 5 3" xfId="42307" xr:uid="{EDF26ECC-2BC5-4352-B7BA-746A8452C5E0}"/>
    <cellStyle name="Normal 4 4 2 4 5 4" xfId="54272" xr:uid="{5640D82A-20E7-494F-B5F3-8786ED90BB46}"/>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2 4" xfId="59060" xr:uid="{3AE32931-5E21-4966-A831-B5CB8C9E395D}"/>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2 7" xfId="53077" xr:uid="{D00074B6-43A6-4CF1-8F61-2B3D8FC4FDE0}"/>
    <cellStyle name="Normal 4 4 2 5 2 3" xfId="14253" xr:uid="{0BF05941-08AC-47E3-96FF-1576E28E3406}"/>
    <cellStyle name="Normal 4 4 2 5 2 3 2" xfId="32180" xr:uid="{E3650C3C-45FF-47BE-80A5-1AB447E7302A}"/>
    <cellStyle name="Normal 4 4 2 5 2 3 3" xfId="44125" xr:uid="{121110E5-7131-48E1-9155-D7EE661F7388}"/>
    <cellStyle name="Normal 4 4 2 5 2 3 4" xfId="56090" xr:uid="{E5E2B005-195C-4336-9181-86FB01737AB1}"/>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2 8" xfId="50107" xr:uid="{148023F9-E44A-4827-812E-AFAD4A17AF33}"/>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2 4" xfId="57616" xr:uid="{E26FCB08-B945-460D-8A4E-BA13A292573F}"/>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3 7" xfId="51633" xr:uid="{806DD247-BD94-4CDF-B3CD-24BC772FCD2E}"/>
    <cellStyle name="Normal 4 4 2 5 4" xfId="12809" xr:uid="{78A2FBD7-A58E-4792-AB9C-16E0E2A1EF1E}"/>
    <cellStyle name="Normal 4 4 2 5 4 2" xfId="30736" xr:uid="{D11721EF-A8BA-47F7-A037-33F6115C8687}"/>
    <cellStyle name="Normal 4 4 2 5 4 3" xfId="42681" xr:uid="{F491DCC6-3330-40D9-BF14-26FA35401A2B}"/>
    <cellStyle name="Normal 4 4 2 5 4 4" xfId="54646" xr:uid="{BC74E648-0B93-480F-9DD5-FCBA0EB9CD1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5 9" xfId="48663" xr:uid="{E2782CA9-D059-46E2-8411-3A5DBC934170}"/>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2 4" xfId="58338" xr:uid="{FB7C8281-BD42-4744-8C6D-9C4404AFC088}"/>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2 7" xfId="52355" xr:uid="{232D4AD3-3780-4A43-92CE-B9646CAFC8A7}"/>
    <cellStyle name="Normal 4 4 2 6 3" xfId="13531" xr:uid="{53965080-CA39-4E45-AE8F-F6A1E4FCB9D5}"/>
    <cellStyle name="Normal 4 4 2 6 3 2" xfId="31458" xr:uid="{D77D7BCF-FD73-4744-87F7-98A88FC1614B}"/>
    <cellStyle name="Normal 4 4 2 6 3 3" xfId="43403" xr:uid="{CAF0CDFB-F524-4886-B641-6D9A462F1D77}"/>
    <cellStyle name="Normal 4 4 2 6 3 4" xfId="55368" xr:uid="{F8AFDE13-37F0-4C06-8CFC-D425574F5673}"/>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6 8" xfId="49385" xr:uid="{7B61B2F5-CD3D-4771-B9F0-3522B01B3879}"/>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2 4" xfId="56894" xr:uid="{F270508C-B920-41E4-B0CE-266081D8C77D}"/>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7 7" xfId="50911" xr:uid="{FCB3FAFA-DF9E-4774-ACE6-5F693EBCE9CF}"/>
    <cellStyle name="Normal 4 4 2 8" xfId="12087" xr:uid="{BFC9AC3D-4E2E-45B9-9B03-CFE70BE49948}"/>
    <cellStyle name="Normal 4 4 2 8 2" xfId="30014" xr:uid="{BDC51E63-4CC3-4632-936F-39EB591FD65B}"/>
    <cellStyle name="Normal 4 4 2 8 3" xfId="41959" xr:uid="{B7BE310A-C903-4616-AB14-0B6A62C77D2D}"/>
    <cellStyle name="Normal 4 4 2 8 4" xfId="53924" xr:uid="{EF5E1EF4-2594-40B8-A9C2-EB93F2FA9929}"/>
    <cellStyle name="Normal 4 4 2 9" xfId="18046" xr:uid="{FBC663F2-4A06-461C-AF24-E51C051FBF56}"/>
    <cellStyle name="Normal 4 4 3" xfId="182" xr:uid="{00000000-0005-0000-0000-000005000000}"/>
    <cellStyle name="Normal 4 4 3 10" xfId="36034" xr:uid="{0FC6C354-7F0C-42B6-8F45-201AC6F5A3B1}"/>
    <cellStyle name="Normal 4 4 3 11" xfId="47999" xr:uid="{356CB549-DEE9-4566-A66F-D28E23733DFA}"/>
    <cellStyle name="Normal 4 4 3 2" xfId="530" xr:uid="{00000000-0005-0000-0000-000005000000}"/>
    <cellStyle name="Normal 4 4 3 2 10" xfId="48347" xr:uid="{E9266E23-30FF-49CA-AFAD-AF76B5CC4F5D}"/>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2 4" xfId="59466" xr:uid="{9B0819FD-2087-4046-99FE-8EDEE30EACAE}"/>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2 7" xfId="53483" xr:uid="{EED1DF76-0AEB-48DD-8223-E7A5AB01B403}"/>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3 4" xfId="56496" xr:uid="{4F471892-9DE0-4C5F-9DEC-E5F6E535D39F}"/>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2 8" xfId="50513" xr:uid="{1976E726-7A1B-437C-96FD-C030B17ABCA6}"/>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2 4" xfId="58022" xr:uid="{9191F10D-9BC7-4164-A201-263D65B39069}"/>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3 7" xfId="52039" xr:uid="{B8270985-8847-4C92-B8D6-9A50431C0BF3}"/>
    <cellStyle name="Normal 4 4 3 2 2 4" xfId="13215" xr:uid="{FEF478C0-6984-40CA-8291-6F3DBB2F7970}"/>
    <cellStyle name="Normal 4 4 3 2 2 4 2" xfId="31142" xr:uid="{60C89AD9-8A1C-417A-821C-7A0DFC2C353B}"/>
    <cellStyle name="Normal 4 4 3 2 2 4 3" xfId="43087" xr:uid="{FA95A773-425B-44FA-BDCB-CD5EA0933D50}"/>
    <cellStyle name="Normal 4 4 3 2 2 4 4" xfId="55052" xr:uid="{F043E862-7F91-426F-99AC-1428DE882619}"/>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2 9" xfId="49069" xr:uid="{47522952-39E0-4C4E-AB1D-9B5AD962DC33}"/>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2 4" xfId="58744" xr:uid="{9161C01C-DBA1-4D41-814C-0F462A3EA18B}"/>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2 7" xfId="52761" xr:uid="{E488C765-AD19-4A48-BD8D-F06F5BD1A932}"/>
    <cellStyle name="Normal 4 4 3 2 3 3" xfId="13937" xr:uid="{28DF13DB-FD3F-4E3D-8BB6-89907B2503C2}"/>
    <cellStyle name="Normal 4 4 3 2 3 3 2" xfId="31864" xr:uid="{BF95CBFC-BC50-451D-B55D-C3CEE9D961ED}"/>
    <cellStyle name="Normal 4 4 3 2 3 3 3" xfId="43809" xr:uid="{1728C5A5-2A06-4742-8A9C-A8B9590D6735}"/>
    <cellStyle name="Normal 4 4 3 2 3 3 4" xfId="55774" xr:uid="{441BBA5C-9971-4855-B303-E47FB00F250D}"/>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3 8" xfId="49791" xr:uid="{5A1A4D6E-EBAF-44EB-80D6-CE369DAE1C24}"/>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2 4" xfId="57300" xr:uid="{E80B0540-41FC-42C8-A89B-EFD232160E1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4 7" xfId="51317" xr:uid="{8DAF9CA7-C3E4-4086-A918-8E91C89A4932}"/>
    <cellStyle name="Normal 4 4 3 2 5" xfId="12493" xr:uid="{7A4A4763-D3E0-48D4-8C31-CA6511E80AE2}"/>
    <cellStyle name="Normal 4 4 3 2 5 2" xfId="30420" xr:uid="{792FD159-C1AA-4D46-8D69-865CCD0C33DD}"/>
    <cellStyle name="Normal 4 4 3 2 5 3" xfId="42365" xr:uid="{7D8AFC39-991D-4D3E-80AA-5D96E6124543}"/>
    <cellStyle name="Normal 4 4 3 2 5 4" xfId="54330" xr:uid="{84D173CE-DA54-45D5-BB12-40C445B5C2DD}"/>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2 4" xfId="59118" xr:uid="{F7CDE063-D728-4D38-830F-2AB68028D075}"/>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2 7" xfId="53135" xr:uid="{E800A336-B2E0-4406-8416-46D6DD0409A5}"/>
    <cellStyle name="Normal 4 4 3 3 2 3" xfId="14311" xr:uid="{BF5295DF-F586-4436-B181-2222CD0458F6}"/>
    <cellStyle name="Normal 4 4 3 3 2 3 2" xfId="32238" xr:uid="{56D855D5-AA55-4AFB-9AB2-A043D5C1E73E}"/>
    <cellStyle name="Normal 4 4 3 3 2 3 3" xfId="44183" xr:uid="{F80517BF-F1E7-4D77-8A94-25FA230F13FB}"/>
    <cellStyle name="Normal 4 4 3 3 2 3 4" xfId="56148" xr:uid="{009200B3-623C-4960-8E74-7A3C5B5AF568}"/>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2 8" xfId="50165" xr:uid="{BA45D50A-8396-49EC-8316-9520FECCDC88}"/>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2 4" xfId="57674" xr:uid="{5AB7BA95-335A-4023-96E3-8FF78940F0F4}"/>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3 7" xfId="51691" xr:uid="{C87429C7-41F8-4E13-AC1E-D19E7E941F58}"/>
    <cellStyle name="Normal 4 4 3 3 4" xfId="12867" xr:uid="{53CBA2F3-591B-4169-A78B-F0FC83F22EFD}"/>
    <cellStyle name="Normal 4 4 3 3 4 2" xfId="30794" xr:uid="{B3D8F8F4-1AE9-4545-B765-21C032D29111}"/>
    <cellStyle name="Normal 4 4 3 3 4 3" xfId="42739" xr:uid="{2B0A02BD-6249-46C0-BE2E-B79BC4CFB160}"/>
    <cellStyle name="Normal 4 4 3 3 4 4" xfId="54704" xr:uid="{DCA5DE22-0EDE-48C5-B242-39547853C41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3 9" xfId="48721" xr:uid="{30EEEE83-AA2F-47A5-9A9C-C057D9E53A68}"/>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2 4" xfId="58396" xr:uid="{35C2E812-944A-4BA4-B5A0-FCE53CDF33AA}"/>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2 7" xfId="52413" xr:uid="{FCFE70C1-E6D7-43D8-A03C-A2805C16EA6B}"/>
    <cellStyle name="Normal 4 4 3 4 3" xfId="13589" xr:uid="{0C38DA5F-D23A-4E99-801F-B8E9A4DADF33}"/>
    <cellStyle name="Normal 4 4 3 4 3 2" xfId="31516" xr:uid="{020FE57F-31A8-40E6-8F33-F0F0DBCA45A7}"/>
    <cellStyle name="Normal 4 4 3 4 3 3" xfId="43461" xr:uid="{D976E28D-7FB4-43C2-A338-BD505210F123}"/>
    <cellStyle name="Normal 4 4 3 4 3 4" xfId="55426" xr:uid="{CE417977-A72E-4496-A03B-A3BF9DAE798F}"/>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4 8" xfId="49443" xr:uid="{9D4C7DE9-2DAF-4A5B-BDFE-FA8B65B040AE}"/>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2 4" xfId="56952" xr:uid="{AF3227E6-9F2D-4360-BE19-951DF422C230}"/>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5 7" xfId="50969" xr:uid="{12359632-5B96-4B9F-BEFF-72A7EDEB9F7C}"/>
    <cellStyle name="Normal 4 4 3 6" xfId="12145" xr:uid="{7985DF43-C88D-4A92-9944-7AB6DFD0A4A2}"/>
    <cellStyle name="Normal 4 4 3 6 2" xfId="30072" xr:uid="{ED6C679E-04CF-4BBE-BC22-678364631014}"/>
    <cellStyle name="Normal 4 4 3 6 3" xfId="42017" xr:uid="{FC6B5527-103F-4FBD-9080-B6433C3F276F}"/>
    <cellStyle name="Normal 4 4 3 6 4" xfId="53982" xr:uid="{E3DF6850-8023-4059-B070-AF0FC86101D8}"/>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11" xfId="48115" xr:uid="{DE2880CF-B3FE-4377-99F1-6E6A8E62FF8C}"/>
    <cellStyle name="Normal 4 4 4 2" xfId="646" xr:uid="{00000000-0005-0000-0000-000005000000}"/>
    <cellStyle name="Normal 4 4 4 2 10" xfId="48463" xr:uid="{96A7F5F7-53DD-486D-97C8-768D0CB62257}"/>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2 4" xfId="59582" xr:uid="{6972BF40-A56A-4559-81D8-7AAB504E4355}"/>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2 7" xfId="53599" xr:uid="{93220BE2-EDBB-41C9-8FD6-BB2B856E8C2D}"/>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3 4" xfId="56612" xr:uid="{4C0DB675-5D2E-4C7A-AE18-5416C7D2EC4C}"/>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2 8" xfId="50629" xr:uid="{56CC6404-B7E4-478B-A3C9-2B5DBB183C57}"/>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2 4" xfId="58138" xr:uid="{02D81F27-B1FE-4E6E-9448-7D2CE35A871F}"/>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3 7" xfId="52155" xr:uid="{550BDC74-9157-4657-B5A4-90277E85551F}"/>
    <cellStyle name="Normal 4 4 4 2 2 4" xfId="13331" xr:uid="{5CDC0C85-49D8-4A7A-A49A-4D2A95601A32}"/>
    <cellStyle name="Normal 4 4 4 2 2 4 2" xfId="31258" xr:uid="{61528860-BECC-4BF0-B5F0-76A4BB169AFF}"/>
    <cellStyle name="Normal 4 4 4 2 2 4 3" xfId="43203" xr:uid="{9B7A3A29-B420-4246-8ABE-A6D95F792D46}"/>
    <cellStyle name="Normal 4 4 4 2 2 4 4" xfId="55168" xr:uid="{3AEA9A0B-35E1-4F6A-9823-6D24F2885A2C}"/>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2 9" xfId="49185" xr:uid="{6091F558-1A7F-44C2-A793-7CC79E10D680}"/>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2 4" xfId="58860" xr:uid="{49CD6E77-FB46-4254-BB02-CFD0E74A9156}"/>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2 7" xfId="52877" xr:uid="{D4A346D0-F52F-4936-B0CF-6A22C1D56CC5}"/>
    <cellStyle name="Normal 4 4 4 2 3 3" xfId="14053" xr:uid="{D73BDABD-04C6-474A-8F25-EDE4C5B8F2FC}"/>
    <cellStyle name="Normal 4 4 4 2 3 3 2" xfId="31980" xr:uid="{27B096AB-27BD-4825-878D-A8A125AA8583}"/>
    <cellStyle name="Normal 4 4 4 2 3 3 3" xfId="43925" xr:uid="{D5432D77-12B9-41BD-A8BA-5D7502F1B185}"/>
    <cellStyle name="Normal 4 4 4 2 3 3 4" xfId="55890" xr:uid="{F718D1CE-3B6E-487D-AD08-832D90E5E754}"/>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3 8" xfId="49907" xr:uid="{866BB8AC-4EAD-4C8F-A411-561EE8798E7B}"/>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2 4" xfId="57416" xr:uid="{9F374C7E-C4F5-42EE-ABB1-4E7D12C8C880}"/>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4 7" xfId="51433" xr:uid="{F83A681E-CB68-4E90-B4BE-6B61D50EE428}"/>
    <cellStyle name="Normal 4 4 4 2 5" xfId="12609" xr:uid="{392BE64A-A4B3-4C90-B96E-E35C68A0C444}"/>
    <cellStyle name="Normal 4 4 4 2 5 2" xfId="30536" xr:uid="{95178BAA-9D42-4E3C-9F9F-36363C067137}"/>
    <cellStyle name="Normal 4 4 4 2 5 3" xfId="42481" xr:uid="{C74BB12D-8FC3-44BE-9DC5-95468428F018}"/>
    <cellStyle name="Normal 4 4 4 2 5 4" xfId="54446" xr:uid="{AE420F2F-C537-473E-87D8-93AF74D508E4}"/>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2 4" xfId="59234" xr:uid="{B5EBFE85-7A66-4EAF-A7D4-AD7419EFA735}"/>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2 7" xfId="53251" xr:uid="{FC151AED-F089-4404-9162-7D0EAEB9C3AE}"/>
    <cellStyle name="Normal 4 4 4 3 2 3" xfId="14427" xr:uid="{184812D3-2842-4B07-A5A6-5F5542E84524}"/>
    <cellStyle name="Normal 4 4 4 3 2 3 2" xfId="32354" xr:uid="{9CCDDE2E-2BE0-4E10-8EB9-D28B85B0646F}"/>
    <cellStyle name="Normal 4 4 4 3 2 3 3" xfId="44299" xr:uid="{F25688AA-DC31-415C-8DA9-F1145D5CF2C4}"/>
    <cellStyle name="Normal 4 4 4 3 2 3 4" xfId="56264" xr:uid="{9F4DD5DB-1239-499F-A980-8AEB24A4088C}"/>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2 8" xfId="50281" xr:uid="{1ADC95E6-2AAA-4231-A712-45F026767DD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2 4" xfId="57790" xr:uid="{8A30158B-8A24-44C9-B218-B538940D12A7}"/>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3 7" xfId="51807" xr:uid="{03D7330B-CC1E-479A-97F3-4F5F1E294CC7}"/>
    <cellStyle name="Normal 4 4 4 3 4" xfId="12983" xr:uid="{5294AB7A-E4B9-46DF-A0E2-152721F528DA}"/>
    <cellStyle name="Normal 4 4 4 3 4 2" xfId="30910" xr:uid="{1A336EFF-D417-4465-91F8-51E58059F17D}"/>
    <cellStyle name="Normal 4 4 4 3 4 3" xfId="42855" xr:uid="{E253389B-B1C5-422E-A093-3D67BB09DAD0}"/>
    <cellStyle name="Normal 4 4 4 3 4 4" xfId="54820" xr:uid="{B142CF72-5E70-4C3F-9010-00B8E5C5B6BA}"/>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3 9" xfId="48837" xr:uid="{C1FD7ECD-EB80-4E5E-9462-2896E5D880FF}"/>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2 4" xfId="58512" xr:uid="{5235CE05-507F-42F8-805A-746D4EEAAF5D}"/>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2 7" xfId="52529" xr:uid="{D427F896-8ABD-4EE8-AFF9-A97D7CFACE8F}"/>
    <cellStyle name="Normal 4 4 4 4 3" xfId="13705" xr:uid="{A3644D85-0FCB-429A-9549-2CC42377B53A}"/>
    <cellStyle name="Normal 4 4 4 4 3 2" xfId="31632" xr:uid="{4823A9CE-619E-47B1-AA8E-93402DCAF08D}"/>
    <cellStyle name="Normal 4 4 4 4 3 3" xfId="43577" xr:uid="{E40A75AB-D91C-4575-AA03-EA81E7CD1260}"/>
    <cellStyle name="Normal 4 4 4 4 3 4" xfId="55542" xr:uid="{CDF3C6C7-EB83-4348-B57E-6842C1222747}"/>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4 8" xfId="49559" xr:uid="{A29E3CF8-AF89-4B70-AA91-157693F427DB}"/>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2 4" xfId="57068" xr:uid="{24608775-950D-4ECA-9D6E-45ACEB60955C}"/>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5 7" xfId="51085" xr:uid="{F3F35D7C-06FC-48EF-AFA9-B9583C2F0B3C}"/>
    <cellStyle name="Normal 4 4 4 6" xfId="12261" xr:uid="{D80058AA-3150-4681-BDDF-009AC48655AC}"/>
    <cellStyle name="Normal 4 4 4 6 2" xfId="30188" xr:uid="{DDCB457F-4508-4C02-AE1F-0D70A3540DFB}"/>
    <cellStyle name="Normal 4 4 4 6 3" xfId="42133" xr:uid="{086EDE9B-71D1-488B-9C22-CB7640ACBA65}"/>
    <cellStyle name="Normal 4 4 4 6 4" xfId="54098" xr:uid="{A75F1CE7-D743-419B-A6FD-9040645D9021}"/>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10" xfId="48231" xr:uid="{6AFD71D2-E392-4FA5-B506-8A3D7644032E}"/>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2 4" xfId="59350" xr:uid="{84941B4F-9D8F-409D-836A-107A7F489964}"/>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2 7" xfId="53367" xr:uid="{BC48FDEF-7012-4324-9CF7-A365A5491DBA}"/>
    <cellStyle name="Normal 4 4 5 2 2 3" xfId="14543" xr:uid="{92053B67-0523-45A7-A72B-23DA66F13F98}"/>
    <cellStyle name="Normal 4 4 5 2 2 3 2" xfId="32470" xr:uid="{97AC8C89-7D60-43D4-8B73-5FB70D323015}"/>
    <cellStyle name="Normal 4 4 5 2 2 3 3" xfId="44415" xr:uid="{F5EE2181-10D4-4360-9A47-53E1F37EC6D7}"/>
    <cellStyle name="Normal 4 4 5 2 2 3 4" xfId="56380" xr:uid="{B5DF8329-60D7-49CE-B9B8-8F0FBFB3360D}"/>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2 8" xfId="50397" xr:uid="{622DCDC1-FC38-46C5-8F77-D04B96CE96C3}"/>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2 4" xfId="57906" xr:uid="{360206B3-2E9B-45AD-B82B-5D7A1B9F933A}"/>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3 7" xfId="51923" xr:uid="{A1FB6C54-BF6F-4EDA-9E30-5313CF9B1934}"/>
    <cellStyle name="Normal 4 4 5 2 4" xfId="13099" xr:uid="{52569C34-73A6-48B2-9388-700396CF20F2}"/>
    <cellStyle name="Normal 4 4 5 2 4 2" xfId="31026" xr:uid="{BCFE6C66-2CC7-4D03-9575-FBFA5303070C}"/>
    <cellStyle name="Normal 4 4 5 2 4 3" xfId="42971" xr:uid="{D7BC3D53-E191-4DFC-8FEB-85224F6D6FB1}"/>
    <cellStyle name="Normal 4 4 5 2 4 4" xfId="54936" xr:uid="{6E660D63-A43D-4CC8-9786-567D4CD791C7}"/>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2 9" xfId="48953" xr:uid="{A20CF378-C02F-4AC3-9331-2E4E4F9F3825}"/>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2 4" xfId="58628" xr:uid="{C11ED30B-62F6-4801-ABE7-CB2A6A683529}"/>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2 7" xfId="52645" xr:uid="{6DB890E5-11A0-46B5-AE2F-EE5F48978840}"/>
    <cellStyle name="Normal 4 4 5 3 3" xfId="13821" xr:uid="{2884F0E2-6254-4FFB-9E83-B4E0F8A3D2D2}"/>
    <cellStyle name="Normal 4 4 5 3 3 2" xfId="31748" xr:uid="{B4D94D71-2336-4EFB-AA7E-F0A434218E97}"/>
    <cellStyle name="Normal 4 4 5 3 3 3" xfId="43693" xr:uid="{FE79AEDD-2215-403A-BC6B-6D20E5700A27}"/>
    <cellStyle name="Normal 4 4 5 3 3 4" xfId="55658" xr:uid="{FBF7DE9D-0FD7-44D3-9DD7-6B4357D99C6D}"/>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3 8" xfId="49675" xr:uid="{FCD30B24-29F0-4D7A-8C01-CEE7D2410D50}"/>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2 4" xfId="57184" xr:uid="{A0CAEFA0-5609-45F7-9DF5-AA44106C6F62}"/>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4 7" xfId="51201" xr:uid="{253B697F-5C89-45CB-B9F5-9B5EF4CEBB16}"/>
    <cellStyle name="Normal 4 4 5 5" xfId="12377" xr:uid="{2650A6F3-9B77-498B-863D-65492DC2DB8F}"/>
    <cellStyle name="Normal 4 4 5 5 2" xfId="30304" xr:uid="{E1CA3BEE-C391-4E76-AAD8-A7793DDAC0C4}"/>
    <cellStyle name="Normal 4 4 5 5 3" xfId="42249" xr:uid="{C34304A6-D7BD-45D7-BC6A-22BA8A582B9A}"/>
    <cellStyle name="Normal 4 4 5 5 4" xfId="54214" xr:uid="{61D9A649-42ED-45AA-BA6D-00A50D59F6C9}"/>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2 4" xfId="59002" xr:uid="{C666E880-ECDA-4516-9FFD-264ABC5A18F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2 7" xfId="53019" xr:uid="{983CB12F-6D5F-4900-8C8F-8E9C13193EEE}"/>
    <cellStyle name="Normal 4 4 6 2 3" xfId="14195" xr:uid="{E6CF00A4-AC03-49DE-AF85-8D40D90ED64A}"/>
    <cellStyle name="Normal 4 4 6 2 3 2" xfId="32122" xr:uid="{095F5C76-B49B-4EFD-A6C5-5454AE205747}"/>
    <cellStyle name="Normal 4 4 6 2 3 3" xfId="44067" xr:uid="{FA22E324-CAFB-4330-998C-18467C36996E}"/>
    <cellStyle name="Normal 4 4 6 2 3 4" xfId="56032" xr:uid="{67FA82C2-595D-4ADE-B90D-4E27295E1576}"/>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2 8" xfId="50049" xr:uid="{506270C1-B5FA-494D-A609-5D825E97C512}"/>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2 4" xfId="57558" xr:uid="{293CFDCF-63FF-480F-A6B9-5310362D471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3 7" xfId="51575" xr:uid="{12ED13E3-338C-4213-AAC9-43416E9EA97F}"/>
    <cellStyle name="Normal 4 4 6 4" xfId="12751" xr:uid="{70A8E957-43E7-4C9E-82D5-8A6377592423}"/>
    <cellStyle name="Normal 4 4 6 4 2" xfId="30678" xr:uid="{992C712F-7092-4B7A-B517-6C79C778176B}"/>
    <cellStyle name="Normal 4 4 6 4 3" xfId="42623" xr:uid="{66941C92-A327-4E39-A418-ACC3F0E28041}"/>
    <cellStyle name="Normal 4 4 6 4 4" xfId="54588" xr:uid="{ADD197A1-D507-431C-9696-933AAAFEBB6F}"/>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6 9" xfId="48605" xr:uid="{36EB2D48-7E78-4B59-942E-2AD16B6D044E}"/>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2 4" xfId="58280" xr:uid="{83EECB18-80A0-43C2-802F-0EC8DA7B16B7}"/>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2 7" xfId="52297" xr:uid="{5D298D08-35FE-4787-832C-3401AA3BDB20}"/>
    <cellStyle name="Normal 4 4 7 3" xfId="13473" xr:uid="{35191E2F-C006-4085-B06F-929682C80F27}"/>
    <cellStyle name="Normal 4 4 7 3 2" xfId="31400" xr:uid="{F9E52779-B45B-49FE-971F-509ED692C789}"/>
    <cellStyle name="Normal 4 4 7 3 3" xfId="43345" xr:uid="{779DE4F0-551D-4C09-81AD-D89151A244FA}"/>
    <cellStyle name="Normal 4 4 7 3 4" xfId="55310" xr:uid="{7981594C-63F0-404E-BED7-9D6AE91980D2}"/>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7 8" xfId="49327" xr:uid="{160D7A8B-9677-4ACB-B681-0E35238EB273}"/>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2 4" xfId="56836" xr:uid="{E0918243-E866-4FA8-8B54-4A5A4BC6FF4E}"/>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8 7" xfId="50853" xr:uid="{52754506-9B2E-4B1D-93F1-9B357BDCCC47}"/>
    <cellStyle name="Normal 4 4 9" xfId="12029" xr:uid="{0571A5BC-21F4-473B-8667-D94AD73D336C}"/>
    <cellStyle name="Normal 4 4 9 2" xfId="29956" xr:uid="{E2DC0099-EBAA-4875-9656-EE3DEC2A0C84}"/>
    <cellStyle name="Normal 4 4 9 3" xfId="41901" xr:uid="{FAC39A64-918C-4AC6-A19F-5C99AD075618}"/>
    <cellStyle name="Normal 4 4 9 4" xfId="53866" xr:uid="{6EF0CB42-127F-4F4B-A015-506227CBD8F6}"/>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13" xfId="47908" xr:uid="{D74BFC66-3519-435A-8ACE-717CB24720FF}"/>
    <cellStyle name="Normal 4 5 2" xfId="207" xr:uid="{00000000-0005-0000-0000-000031000000}"/>
    <cellStyle name="Normal 4 5 2 10" xfId="36059" xr:uid="{934399E3-4C87-4D47-BDA4-AF792683B6A6}"/>
    <cellStyle name="Normal 4 5 2 11" xfId="48024" xr:uid="{A9D0F5CB-1AE5-4840-AC4D-021B88ED3700}"/>
    <cellStyle name="Normal 4 5 2 2" xfId="555" xr:uid="{00000000-0005-0000-0000-000031000000}"/>
    <cellStyle name="Normal 4 5 2 2 10" xfId="48372" xr:uid="{5DC4BD0B-51DA-4F81-BD40-297044D0F144}"/>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2 4" xfId="59491" xr:uid="{A1CA4F08-451B-4514-BC5B-24EBE810B922}"/>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2 7" xfId="53508" xr:uid="{9BA35AC7-5F7F-44EA-AC93-9242B24D0C65}"/>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3 4" xfId="56521" xr:uid="{594413EF-281D-45F2-8FAB-725FEA090998}"/>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2 8" xfId="50538" xr:uid="{030398AC-74A3-4BE9-BE14-DF7052C97EDF}"/>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2 4" xfId="58047" xr:uid="{A745FCAC-794F-41B3-A1FA-5E9BDB57B045}"/>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3 7" xfId="52064" xr:uid="{FE61B4AD-01EE-4CE5-8A9B-63300FD75FD7}"/>
    <cellStyle name="Normal 4 5 2 2 2 4" xfId="13240" xr:uid="{34ABE209-7DC5-4564-B3FB-E0CAA0BB659F}"/>
    <cellStyle name="Normal 4 5 2 2 2 4 2" xfId="31167" xr:uid="{D9507462-0BE4-4218-93B3-0426E5E1174C}"/>
    <cellStyle name="Normal 4 5 2 2 2 4 3" xfId="43112" xr:uid="{29A49F53-2343-4072-9ACC-CFBC4F1EF784}"/>
    <cellStyle name="Normal 4 5 2 2 2 4 4" xfId="55077" xr:uid="{B200E100-DD63-4D8D-B0E9-05161373BB5D}"/>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2 9" xfId="49094" xr:uid="{7E56F978-A371-45C0-B40C-E0E2294C224B}"/>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2 4" xfId="58769" xr:uid="{350209D2-6BE8-466E-ADA8-7472AFB9C267}"/>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2 7" xfId="52786" xr:uid="{158D7187-9918-464A-A4ED-49195239813B}"/>
    <cellStyle name="Normal 4 5 2 2 3 3" xfId="13962" xr:uid="{F50227E1-AD29-45CC-82FB-2636FFA99CF8}"/>
    <cellStyle name="Normal 4 5 2 2 3 3 2" xfId="31889" xr:uid="{F0AFF324-35C2-453E-B523-8EB10B6A5951}"/>
    <cellStyle name="Normal 4 5 2 2 3 3 3" xfId="43834" xr:uid="{66335D66-C04C-409E-99B6-FED08C6704A2}"/>
    <cellStyle name="Normal 4 5 2 2 3 3 4" xfId="55799" xr:uid="{4D827F73-7E95-4057-B7B8-101873BA3DA3}"/>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3 8" xfId="49816" xr:uid="{53FE1BFE-B461-400A-B9E3-0085C41515A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2 4" xfId="57325" xr:uid="{49DFDF27-397C-4A38-B080-9E30A2A9CC43}"/>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4 7" xfId="51342" xr:uid="{17C8BC36-A359-4D43-8DB1-1BAB16DDC522}"/>
    <cellStyle name="Normal 4 5 2 2 5" xfId="12518" xr:uid="{74C5DD12-E141-4189-AC0B-2181794653F6}"/>
    <cellStyle name="Normal 4 5 2 2 5 2" xfId="30445" xr:uid="{1EA113EE-C863-4AB9-B2FC-448BBBF5AFF1}"/>
    <cellStyle name="Normal 4 5 2 2 5 3" xfId="42390" xr:uid="{B2FE02F4-BC11-4E18-92A9-C430D58BC600}"/>
    <cellStyle name="Normal 4 5 2 2 5 4" xfId="54355" xr:uid="{21C9CAF6-1920-477E-919B-BF54E7F5E684}"/>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2 4" xfId="59143" xr:uid="{F63AFAAD-D9BD-432C-9274-7A53AAC58561}"/>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2 7" xfId="53160" xr:uid="{F35F84E2-506E-4444-B6E9-A6CCE4281D81}"/>
    <cellStyle name="Normal 4 5 2 3 2 3" xfId="14336" xr:uid="{2BC3F277-7685-4B96-8F9C-4099C91F81F3}"/>
    <cellStyle name="Normal 4 5 2 3 2 3 2" xfId="32263" xr:uid="{DAE06439-491B-4BFF-B5B7-EBD8A41F26F9}"/>
    <cellStyle name="Normal 4 5 2 3 2 3 3" xfId="44208" xr:uid="{C02CAD7F-AA2D-4EEA-9342-6FC8BA9C05E7}"/>
    <cellStyle name="Normal 4 5 2 3 2 3 4" xfId="56173" xr:uid="{AD3C2A78-D21E-4065-B54D-A6157FFBFF3A}"/>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2 8" xfId="50190" xr:uid="{9D2DD07B-EF26-4200-A1F6-A125C1C5ED9B}"/>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2 4" xfId="57699" xr:uid="{2064AA28-655F-4882-8377-534FF2316DC0}"/>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3 7" xfId="51716" xr:uid="{4AC4EE14-FD9F-4960-B4D3-25F5D09DB2A9}"/>
    <cellStyle name="Normal 4 5 2 3 4" xfId="12892" xr:uid="{01C32474-D4C3-4970-B315-A8D98FE346AF}"/>
    <cellStyle name="Normal 4 5 2 3 4 2" xfId="30819" xr:uid="{D7536A82-3D47-4847-8BCF-BCC84CF14CAB}"/>
    <cellStyle name="Normal 4 5 2 3 4 3" xfId="42764" xr:uid="{7DB509E9-C3A4-479B-AAD7-62FF443F5765}"/>
    <cellStyle name="Normal 4 5 2 3 4 4" xfId="54729" xr:uid="{E04DE4EF-397B-4411-BF29-515BDB271FC9}"/>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3 9" xfId="48746" xr:uid="{67987B47-9053-4D79-9D9A-C046FFDA8A33}"/>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2 4" xfId="58421" xr:uid="{0D4FA6D9-80C1-48BE-8A2E-4A0C74E69C9C}"/>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2 7" xfId="52438" xr:uid="{FC0933EC-1EED-4AA8-A3D4-C1B04698C429}"/>
    <cellStyle name="Normal 4 5 2 4 3" xfId="13614" xr:uid="{02106E87-1A34-4E79-A984-F876CAC8C4B7}"/>
    <cellStyle name="Normal 4 5 2 4 3 2" xfId="31541" xr:uid="{7FC4C50F-B956-41DE-9C57-9D373868496C}"/>
    <cellStyle name="Normal 4 5 2 4 3 3" xfId="43486" xr:uid="{9FB9B9D1-A7A5-4984-BB13-9AF6153B5B66}"/>
    <cellStyle name="Normal 4 5 2 4 3 4" xfId="55451" xr:uid="{E97D66E4-6D8D-440D-AEB8-85962FB9D524}"/>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4 8" xfId="49468" xr:uid="{8D80992C-DD84-4355-80AF-22236055F5FA}"/>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2 4" xfId="56977" xr:uid="{36419F8D-1AA9-432D-B310-426AD44AF5B6}"/>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5 7" xfId="50994" xr:uid="{3DAF5F67-34C7-4104-AFD0-476979D4EC5B}"/>
    <cellStyle name="Normal 4 5 2 6" xfId="12170" xr:uid="{C868F1E9-FAAF-4EFC-81B5-859D93C21803}"/>
    <cellStyle name="Normal 4 5 2 6 2" xfId="30097" xr:uid="{36677BC9-CCB5-44E1-9745-E24B9CA88B78}"/>
    <cellStyle name="Normal 4 5 2 6 3" xfId="42042" xr:uid="{8E3D7032-C033-45A4-A0D1-0950E7D4A987}"/>
    <cellStyle name="Normal 4 5 2 6 4" xfId="54007" xr:uid="{48264A56-1705-44CB-AA58-9EAB9D9F2C3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11" xfId="48140" xr:uid="{7599ECF3-EE1D-422D-93BB-2BCCE1BEC782}"/>
    <cellStyle name="Normal 4 5 3 2" xfId="671" xr:uid="{00000000-0005-0000-0000-000031000000}"/>
    <cellStyle name="Normal 4 5 3 2 10" xfId="48488" xr:uid="{3344EF06-984D-4D5C-ADA1-EDD80276AD17}"/>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2 4" xfId="59607" xr:uid="{A998DA0A-AF29-4CDE-B95A-10ACC2E953EB}"/>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2 7" xfId="53624" xr:uid="{B05EE11F-04BD-4EE6-B5A6-9820656B837D}"/>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3 4" xfId="56637" xr:uid="{8127F36D-264C-459B-B302-9971E6819D8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2 8" xfId="50654" xr:uid="{68185F6B-F7A3-4EF2-A5FD-08D99AB71825}"/>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2 4" xfId="58163" xr:uid="{B8B3AADA-F1E9-42DF-9F80-274044170C30}"/>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3 7" xfId="52180" xr:uid="{A881BFB2-9C30-430F-828D-8B7DEB5B4328}"/>
    <cellStyle name="Normal 4 5 3 2 2 4" xfId="13356" xr:uid="{16C500E8-CDE4-405B-B2E9-F2153BB63782}"/>
    <cellStyle name="Normal 4 5 3 2 2 4 2" xfId="31283" xr:uid="{E1CA21DC-D016-420A-A8F8-BAE99BC58FDB}"/>
    <cellStyle name="Normal 4 5 3 2 2 4 3" xfId="43228" xr:uid="{D17F9B92-37C1-4320-8C33-5092ABF984D8}"/>
    <cellStyle name="Normal 4 5 3 2 2 4 4" xfId="55193" xr:uid="{604853AD-5CFC-4FE7-BCBC-7C4AF2B39C92}"/>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2 9" xfId="49210" xr:uid="{CED5B6D2-9828-438D-82B4-5949F02939DB}"/>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2 4" xfId="58885" xr:uid="{BECF6A02-83AD-4D82-AC47-6C837789CF67}"/>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2 7" xfId="52902" xr:uid="{51E83E4D-9097-429B-9854-0C5A187B9A72}"/>
    <cellStyle name="Normal 4 5 3 2 3 3" xfId="14078" xr:uid="{AE3131A8-10F9-4268-95E6-DDA929908A17}"/>
    <cellStyle name="Normal 4 5 3 2 3 3 2" xfId="32005" xr:uid="{E9E1F5D9-C3FC-46B5-BB4C-868F54EF874E}"/>
    <cellStyle name="Normal 4 5 3 2 3 3 3" xfId="43950" xr:uid="{B7278548-D144-4330-81E8-4969B2B2B925}"/>
    <cellStyle name="Normal 4 5 3 2 3 3 4" xfId="55915" xr:uid="{65327C78-C112-4288-B45F-451151F80393}"/>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3 8" xfId="49932" xr:uid="{1D5C4E05-45DF-46E4-ACE7-A2E8D0F638E0}"/>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2 4" xfId="57441" xr:uid="{AA1E5E89-CC2C-43C9-8BE2-BD3EF95396FD}"/>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4 7" xfId="51458" xr:uid="{BFCB6A48-4F9B-4272-B73B-3A95EF85C766}"/>
    <cellStyle name="Normal 4 5 3 2 5" xfId="12634" xr:uid="{1376306B-A9DE-443E-8222-7BF3F7AABCF3}"/>
    <cellStyle name="Normal 4 5 3 2 5 2" xfId="30561" xr:uid="{F6B47428-0155-4CDB-ADC9-AB186669E74F}"/>
    <cellStyle name="Normal 4 5 3 2 5 3" xfId="42506" xr:uid="{3015DF09-F3F4-4FC6-A34D-408E3C09ADB1}"/>
    <cellStyle name="Normal 4 5 3 2 5 4" xfId="54471" xr:uid="{1604F664-5A10-4BD6-B348-1516CF97CD5E}"/>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2 4" xfId="59259" xr:uid="{5384114D-4DD5-43E2-8C3E-76AA5479D0BF}"/>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2 7" xfId="53276" xr:uid="{4D63E74B-0087-4273-B4B3-1D764E482189}"/>
    <cellStyle name="Normal 4 5 3 3 2 3" xfId="14452" xr:uid="{3E174F15-985F-4912-B899-3DF72E76AEE0}"/>
    <cellStyle name="Normal 4 5 3 3 2 3 2" xfId="32379" xr:uid="{9E7E8DAF-8B3B-47B4-847A-950F75DC9C7B}"/>
    <cellStyle name="Normal 4 5 3 3 2 3 3" xfId="44324" xr:uid="{C01F9E5E-714F-4C2E-83BB-03144BCBDBC0}"/>
    <cellStyle name="Normal 4 5 3 3 2 3 4" xfId="56289" xr:uid="{4902988D-5C1B-46CF-AE73-3D2883A40887}"/>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2 8" xfId="50306" xr:uid="{76A468F4-4690-4303-96B0-394529E654AD}"/>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2 4" xfId="57815" xr:uid="{227869D2-4E18-48B1-A01C-05ECA67CE714}"/>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3 7" xfId="51832" xr:uid="{1AB8A75B-6623-4762-8119-A949AD4038F5}"/>
    <cellStyle name="Normal 4 5 3 3 4" xfId="13008" xr:uid="{CA309073-3762-4FA6-8E5D-9343C8E42BEB}"/>
    <cellStyle name="Normal 4 5 3 3 4 2" xfId="30935" xr:uid="{129E011E-D131-4707-98D4-8C41E8F62EB6}"/>
    <cellStyle name="Normal 4 5 3 3 4 3" xfId="42880" xr:uid="{A598B26F-B38B-42E1-B022-0B6F0ACFBE81}"/>
    <cellStyle name="Normal 4 5 3 3 4 4" xfId="54845" xr:uid="{A2B10EF2-BC56-4B52-9112-F947100AF08C}"/>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3 9" xfId="48862" xr:uid="{308221BD-D257-4F0B-99F2-88B41D774A0F}"/>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2 4" xfId="58537" xr:uid="{301EA507-6D3F-4408-B465-48090F09BBB3}"/>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2 7" xfId="52554" xr:uid="{050F704D-0075-46EE-835D-4536D27C5DCB}"/>
    <cellStyle name="Normal 4 5 3 4 3" xfId="13730" xr:uid="{632BDB34-1763-4B36-BE76-33F3FF9307BF}"/>
    <cellStyle name="Normal 4 5 3 4 3 2" xfId="31657" xr:uid="{AAE90C22-2959-4463-BD2D-9FCE764D5098}"/>
    <cellStyle name="Normal 4 5 3 4 3 3" xfId="43602" xr:uid="{3B691EFB-EA80-4BD6-B00A-90CBA6696E2D}"/>
    <cellStyle name="Normal 4 5 3 4 3 4" xfId="55567" xr:uid="{6B39FE9B-DA48-4F92-9E50-19F00AA5AEA2}"/>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4 8" xfId="49584" xr:uid="{B68A7631-6881-4ECB-B912-9917AA6C8475}"/>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2 4" xfId="57093" xr:uid="{CD62B170-F158-4E7D-9362-26C7D44D06B4}"/>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5 7" xfId="51110" xr:uid="{F8A44072-5A32-4EC3-991A-6930A5E2FEB4}"/>
    <cellStyle name="Normal 4 5 3 6" xfId="12286" xr:uid="{B104D4A8-F58C-4F74-B9E9-FA5E9484BD58}"/>
    <cellStyle name="Normal 4 5 3 6 2" xfId="30213" xr:uid="{A133C253-8875-4340-B653-B106A9BB06E3}"/>
    <cellStyle name="Normal 4 5 3 6 3" xfId="42158" xr:uid="{B07FE70A-227F-4D1D-B4C4-9F96FF9192FB}"/>
    <cellStyle name="Normal 4 5 3 6 4" xfId="54123" xr:uid="{D182DEBA-0B88-4748-9AD7-606999EE3519}"/>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10" xfId="48256" xr:uid="{7CD59AD7-CBEC-4BC8-A8AD-FE0AFCCF5D0A}"/>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2 4" xfId="59375" xr:uid="{0BB4309D-1CB3-4C6B-84DC-130A72314D01}"/>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2 7" xfId="53392" xr:uid="{05F31DEC-9548-4A54-9108-83D6F1C8F256}"/>
    <cellStyle name="Normal 4 5 4 2 2 3" xfId="14568" xr:uid="{DD93702D-ACCF-4D90-856C-485FA97B84A2}"/>
    <cellStyle name="Normal 4 5 4 2 2 3 2" xfId="32495" xr:uid="{9176F39D-EA2D-4B78-B02D-05D14BC9A283}"/>
    <cellStyle name="Normal 4 5 4 2 2 3 3" xfId="44440" xr:uid="{3E76F126-3725-43EF-8E53-BAEB236A8C3D}"/>
    <cellStyle name="Normal 4 5 4 2 2 3 4" xfId="56405" xr:uid="{1A75C671-15CA-42F1-83F0-679955DA4615}"/>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2 8" xfId="50422" xr:uid="{00068100-95AF-42A3-B190-E09FE89E1D74}"/>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2 4" xfId="57931" xr:uid="{0A18DF00-3498-4475-AFC4-AF6F23A41D1F}"/>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3 7" xfId="51948" xr:uid="{0D018DDA-7AD0-4A9A-B185-B56B2650C460}"/>
    <cellStyle name="Normal 4 5 4 2 4" xfId="13124" xr:uid="{BD6BBAEA-0925-48E7-B214-CB87D692D3FA}"/>
    <cellStyle name="Normal 4 5 4 2 4 2" xfId="31051" xr:uid="{7F8AE2E6-AA66-4F88-B6B3-C218193649F7}"/>
    <cellStyle name="Normal 4 5 4 2 4 3" xfId="42996" xr:uid="{B7F650CB-9EC2-46E6-8A44-199921BCA885}"/>
    <cellStyle name="Normal 4 5 4 2 4 4" xfId="54961" xr:uid="{0ADF31C7-905F-4B46-B8D8-5111A2C3799D}"/>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2 9" xfId="48978" xr:uid="{DA9E1CDC-F374-488E-B40A-47F5C5C9DC94}"/>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2 4" xfId="58653" xr:uid="{DC6B59EB-B4E0-4A6B-BA34-A2E5497E5F6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2 7" xfId="52670" xr:uid="{BF90AFAE-506F-4AFA-BFD7-DECE53874625}"/>
    <cellStyle name="Normal 4 5 4 3 3" xfId="13846" xr:uid="{167E66A6-E4A9-4C1D-8538-44CA172D0396}"/>
    <cellStyle name="Normal 4 5 4 3 3 2" xfId="31773" xr:uid="{E1ED3BA3-C356-4E7A-87E7-76FC2CF0F6AD}"/>
    <cellStyle name="Normal 4 5 4 3 3 3" xfId="43718" xr:uid="{3C4EC434-0265-49CD-A6DA-6317AE277171}"/>
    <cellStyle name="Normal 4 5 4 3 3 4" xfId="55683" xr:uid="{041296C0-7605-44F2-9BDE-3B7E70D3129D}"/>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3 8" xfId="49700" xr:uid="{1B705E08-BFFB-4DFF-A0FD-23F0D713BFCC}"/>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2 4" xfId="57209" xr:uid="{04A816EB-FACE-47BE-95BB-9A7F33AE2CB1}"/>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4 7" xfId="51226" xr:uid="{F0C40A2D-E485-4252-BDCB-00DCEBC79CD9}"/>
    <cellStyle name="Normal 4 5 4 5" xfId="12402" xr:uid="{AD5FA27C-96E7-4EEF-95D0-5717CD595495}"/>
    <cellStyle name="Normal 4 5 4 5 2" xfId="30329" xr:uid="{4E85C02F-2DFB-4DA1-9712-A9E6AE9F3DCD}"/>
    <cellStyle name="Normal 4 5 4 5 3" xfId="42274" xr:uid="{15E76390-B668-4ABB-A72A-7E2B9117872A}"/>
    <cellStyle name="Normal 4 5 4 5 4" xfId="54239" xr:uid="{1776C6B3-A3A4-48FE-847F-730456ECE07C}"/>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2 4" xfId="59027" xr:uid="{9AF748AA-2B98-4635-A09D-27C0A2DCB597}"/>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2 7" xfId="53044" xr:uid="{1B5970BA-EE9F-46D8-864F-054291E3B2CA}"/>
    <cellStyle name="Normal 4 5 5 2 3" xfId="14220" xr:uid="{17E11506-16F3-4D11-83D9-7C5B1273BF07}"/>
    <cellStyle name="Normal 4 5 5 2 3 2" xfId="32147" xr:uid="{C5081810-B946-4052-B437-E78E7EEF4972}"/>
    <cellStyle name="Normal 4 5 5 2 3 3" xfId="44092" xr:uid="{42AF1362-1CF4-4E4E-8811-6AEB4C84638F}"/>
    <cellStyle name="Normal 4 5 5 2 3 4" xfId="56057" xr:uid="{C87896E3-D4B0-4495-A118-D233B8D6B11A}"/>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2 8" xfId="50074" xr:uid="{EC1068EF-7EC3-4642-965D-9FD2DE350AC5}"/>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2 4" xfId="57583" xr:uid="{D08E1C48-D249-4270-8946-65012611A3A6}"/>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3 7" xfId="51600" xr:uid="{B8D6D16E-849F-4D03-8DA2-D4C2F4497AF5}"/>
    <cellStyle name="Normal 4 5 5 4" xfId="12776" xr:uid="{5C2E8138-D707-4DD7-8F2A-3737D43EF0E4}"/>
    <cellStyle name="Normal 4 5 5 4 2" xfId="30703" xr:uid="{8921FC3A-6540-47D8-9EDE-B76A46663A4C}"/>
    <cellStyle name="Normal 4 5 5 4 3" xfId="42648" xr:uid="{7C8AD7F6-9E8B-42C8-BB5E-964E85702370}"/>
    <cellStyle name="Normal 4 5 5 4 4" xfId="54613" xr:uid="{4DBFE822-0560-468A-8252-30760DBED91D}"/>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5 9" xfId="48630" xr:uid="{3C1ABDB6-AFF0-49A5-9C55-2B51C0BC32A1}"/>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2 4" xfId="58305" xr:uid="{878DF51E-2E4F-4544-9F51-C8E62105A21F}"/>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2 7" xfId="52322" xr:uid="{28F60BEF-9AA9-4EBD-88D2-743FF1643644}"/>
    <cellStyle name="Normal 4 5 6 3" xfId="13498" xr:uid="{B84511AB-F127-4C77-91E6-2D439076106A}"/>
    <cellStyle name="Normal 4 5 6 3 2" xfId="31425" xr:uid="{9B7B2B30-7895-4070-9381-BF12138DCF62}"/>
    <cellStyle name="Normal 4 5 6 3 3" xfId="43370" xr:uid="{45DA8C01-D511-4E0F-8370-C1878DD8EF75}"/>
    <cellStyle name="Normal 4 5 6 3 4" xfId="55335" xr:uid="{45AEA967-2BF2-46D9-A468-648597A6DCC8}"/>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6 8" xfId="49352" xr:uid="{35E23037-ED9F-4952-8DCB-81C0988A409F}"/>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2 4" xfId="56861" xr:uid="{76470115-B2F0-4146-BAD2-196E57663CA4}"/>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7 7" xfId="50878" xr:uid="{9D0AA9BC-E41F-4786-B533-E6A130BBE184}"/>
    <cellStyle name="Normal 4 5 8" xfId="12054" xr:uid="{5A4F1FAC-32BF-411F-BCDF-DA5FABA5E1C8}"/>
    <cellStyle name="Normal 4 5 8 2" xfId="29981" xr:uid="{D2B45F40-B4B3-4566-A654-61F18CBCFADC}"/>
    <cellStyle name="Normal 4 5 8 3" xfId="41926" xr:uid="{7853FDD3-E52F-4177-B381-E412E055FA23}"/>
    <cellStyle name="Normal 4 5 8 4" xfId="53891" xr:uid="{BFED6BF5-FD8B-4AB9-9EA1-454800FBAC98}"/>
    <cellStyle name="Normal 4 5 9" xfId="18013" xr:uid="{021E4A5E-F68A-4C52-9BB9-D33C077085E2}"/>
    <cellStyle name="Normal 4 6" xfId="149" xr:uid="{00000000-0005-0000-0000-000031000000}"/>
    <cellStyle name="Normal 4 6 10" xfId="36001" xr:uid="{4F97F7F7-8753-4C79-8123-C0EC96118C39}"/>
    <cellStyle name="Normal 4 6 11" xfId="47966" xr:uid="{FB0EF04A-E4F9-4866-9F2A-9C4D146F7EA6}"/>
    <cellStyle name="Normal 4 6 2" xfId="497" xr:uid="{00000000-0005-0000-0000-000031000000}"/>
    <cellStyle name="Normal 4 6 2 10" xfId="48314" xr:uid="{694B7982-03D6-480B-9B87-9B55D1B14F6E}"/>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2 4" xfId="59433" xr:uid="{99818643-8C6F-48DC-AAFD-63DF7CF920C6}"/>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2 7" xfId="53450" xr:uid="{195B26D6-D87E-4E4C-81D2-65F1E682F32B}"/>
    <cellStyle name="Normal 4 6 2 2 2 3" xfId="14626" xr:uid="{CA58E0E4-2CB6-4AF8-A589-FFB64529F760}"/>
    <cellStyle name="Normal 4 6 2 2 2 3 2" xfId="32553" xr:uid="{CC6D8047-0C8E-4AA9-B64B-0F6386159329}"/>
    <cellStyle name="Normal 4 6 2 2 2 3 3" xfId="44498" xr:uid="{5409A003-324A-44BB-AF8D-1A2112ADA11A}"/>
    <cellStyle name="Normal 4 6 2 2 2 3 4" xfId="56463" xr:uid="{13A6E483-302A-4D2E-A4F5-48191C2BFA3E}"/>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2 8" xfId="50480" xr:uid="{2AC1ECED-E4E0-4552-90A3-B130AAE4C910}"/>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2 4" xfId="57989" xr:uid="{2CDF2F7F-B79C-4EF4-94DB-82CCABAADD06}"/>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3 7" xfId="52006" xr:uid="{1B2D771E-465D-43DD-AA83-FABB2D474518}"/>
    <cellStyle name="Normal 4 6 2 2 4" xfId="13182" xr:uid="{7AD6E06F-83A6-4DB4-A3F8-699CEA4266F8}"/>
    <cellStyle name="Normal 4 6 2 2 4 2" xfId="31109" xr:uid="{FC453EDF-A549-4D2F-9B23-C443723A5C21}"/>
    <cellStyle name="Normal 4 6 2 2 4 3" xfId="43054" xr:uid="{B04DB90F-5CE9-4037-8F1C-00D1B7817298}"/>
    <cellStyle name="Normal 4 6 2 2 4 4" xfId="55019" xr:uid="{3C3FD299-38CC-466D-B5FE-6834B3D7D4F0}"/>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2 9" xfId="49036" xr:uid="{0FA1F1B3-368D-4654-AE4F-E683CEF22949}"/>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2 4" xfId="58711" xr:uid="{DF057B83-BDE4-4F53-A85F-21382EF4832B}"/>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2 7" xfId="52728" xr:uid="{A6643D8D-5378-459B-949F-8D2C0EBA24B9}"/>
    <cellStyle name="Normal 4 6 2 3 3" xfId="13904" xr:uid="{EF1CF054-666B-4418-BB9D-3F141CD23346}"/>
    <cellStyle name="Normal 4 6 2 3 3 2" xfId="31831" xr:uid="{7544ACA8-5652-4D66-A35D-8C142D31EF8F}"/>
    <cellStyle name="Normal 4 6 2 3 3 3" xfId="43776" xr:uid="{952269DA-6C84-46A8-8E88-64446F9D958A}"/>
    <cellStyle name="Normal 4 6 2 3 3 4" xfId="55741" xr:uid="{3032AC38-64A1-4B3A-B6B8-69BE03CCF8FB}"/>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3 8" xfId="49758" xr:uid="{621EB799-0C06-4C24-9473-B5290B820D0B}"/>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2 4" xfId="57267" xr:uid="{B71F41D4-CC71-462B-AA91-9541B44DDACF}"/>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4 7" xfId="51284" xr:uid="{89A92C57-BFB9-4654-9D87-375265FDCE5B}"/>
    <cellStyle name="Normal 4 6 2 5" xfId="12460" xr:uid="{380106C9-7F6F-479B-9913-2E7E8CA74EEF}"/>
    <cellStyle name="Normal 4 6 2 5 2" xfId="30387" xr:uid="{34BC1DBE-C442-4192-9D47-8CBD3A4FFAFD}"/>
    <cellStyle name="Normal 4 6 2 5 3" xfId="42332" xr:uid="{F9C76038-FDD3-40E9-9309-B631117A1546}"/>
    <cellStyle name="Normal 4 6 2 5 4" xfId="54297" xr:uid="{4CC215BC-F2F6-4790-823E-C70BA1F90E99}"/>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2 4" xfId="59085" xr:uid="{1529B6E1-76B0-4893-AC8E-70F810A6CC4F}"/>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2 7" xfId="53102" xr:uid="{433423E5-AB13-4984-8BDE-F4865A4E2504}"/>
    <cellStyle name="Normal 4 6 3 2 3" xfId="14278" xr:uid="{CAEBF97A-496E-4716-8926-8719EF8197E1}"/>
    <cellStyle name="Normal 4 6 3 2 3 2" xfId="32205" xr:uid="{FC240640-0BD8-4CE3-9289-016DED959F4D}"/>
    <cellStyle name="Normal 4 6 3 2 3 3" xfId="44150" xr:uid="{4F8AFD64-9F3D-4699-AAB9-FD5BFB6137C2}"/>
    <cellStyle name="Normal 4 6 3 2 3 4" xfId="56115" xr:uid="{095239C1-9F98-45DF-84DA-07E4EBA8D301}"/>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2 8" xfId="50132" xr:uid="{83EDDE5F-D05D-42A0-AD37-4B2E18678FC4}"/>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2 4" xfId="57641" xr:uid="{61CD08FD-D7AF-466A-B6AE-04188CA61363}"/>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3 7" xfId="51658" xr:uid="{72106CCC-645F-48D9-8441-9926AA57103F}"/>
    <cellStyle name="Normal 4 6 3 4" xfId="12834" xr:uid="{7204DF5F-E1E0-4BF6-897B-6699D45FC78D}"/>
    <cellStyle name="Normal 4 6 3 4 2" xfId="30761" xr:uid="{E6AFB8F5-9ED1-4FE6-93A6-761704CC95CF}"/>
    <cellStyle name="Normal 4 6 3 4 3" xfId="42706" xr:uid="{BA6892FE-B043-4D15-B092-4AD9CB6D58CF}"/>
    <cellStyle name="Normal 4 6 3 4 4" xfId="54671" xr:uid="{6D2CB06B-C0C4-4998-AD5F-23EA9EA18771}"/>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3 9" xfId="48688" xr:uid="{05A56F84-15F7-46E0-AADF-B1ABF5BEB541}"/>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2 4" xfId="58363" xr:uid="{94BCC02A-BD11-44D5-8197-97AB197FAA87}"/>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2 7" xfId="52380" xr:uid="{CA763013-989C-4C2B-8D58-FE566A641239}"/>
    <cellStyle name="Normal 4 6 4 3" xfId="13556" xr:uid="{D7CD88FA-D7D3-4E83-97D6-78A93B2188F4}"/>
    <cellStyle name="Normal 4 6 4 3 2" xfId="31483" xr:uid="{5481FB14-9EFC-4698-ADFE-B30B0EE635C1}"/>
    <cellStyle name="Normal 4 6 4 3 3" xfId="43428" xr:uid="{22883187-A5E8-4DF7-928B-907C8C21991E}"/>
    <cellStyle name="Normal 4 6 4 3 4" xfId="55393" xr:uid="{F4944890-7BF8-41AC-9610-7C892C61F530}"/>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4 8" xfId="49410" xr:uid="{31DA1590-ED90-410E-A7C6-BA17E707EAE1}"/>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2 4" xfId="56919" xr:uid="{38B9AEAE-83EC-48A0-9796-9758A3D82DDA}"/>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5 7" xfId="50936" xr:uid="{5360E21C-13C1-448C-B408-8A81B561E354}"/>
    <cellStyle name="Normal 4 6 6" xfId="12112" xr:uid="{BA4801F6-6CB8-4155-B29E-41E08A3A5E0E}"/>
    <cellStyle name="Normal 4 6 6 2" xfId="30039" xr:uid="{47D56CF8-4955-46AA-A39B-C2157B150668}"/>
    <cellStyle name="Normal 4 6 6 3" xfId="41984" xr:uid="{5B0606DC-F04C-4036-9F00-A14F5017116E}"/>
    <cellStyle name="Normal 4 6 6 4" xfId="53949" xr:uid="{0659B245-961F-4976-B214-7947931B64D8}"/>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11" xfId="48082" xr:uid="{5DDBF760-B307-4ACE-851D-4F643C79593C}"/>
    <cellStyle name="Normal 4 7 2" xfId="613" xr:uid="{00000000-0005-0000-0000-000031000000}"/>
    <cellStyle name="Normal 4 7 2 10" xfId="48430" xr:uid="{D61C315C-10DD-4A19-B90E-746A20081D84}"/>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2 4" xfId="59549" xr:uid="{2A4618D5-AA19-4B7E-9020-66FD67B0EBB5}"/>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2 7" xfId="53566" xr:uid="{A889246B-6A87-460F-9A61-3196D07727B3}"/>
    <cellStyle name="Normal 4 7 2 2 2 3" xfId="14742" xr:uid="{3EC04705-F5D0-419D-824F-8EF56C40EDAB}"/>
    <cellStyle name="Normal 4 7 2 2 2 3 2" xfId="32669" xr:uid="{51DDBD86-E1D7-41D8-B910-0D2EF52C4DC3}"/>
    <cellStyle name="Normal 4 7 2 2 2 3 3" xfId="44614" xr:uid="{FFA5ADDB-9F87-45E5-B9CC-E4193B6BFBCA}"/>
    <cellStyle name="Normal 4 7 2 2 2 3 4" xfId="56579" xr:uid="{6AB092BF-E4BC-46E3-AA44-89CF02B1CD23}"/>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2 8" xfId="50596" xr:uid="{74537B2C-B46E-4334-AB5E-2991A663B6C3}"/>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2 4" xfId="58105" xr:uid="{5D25B694-F189-48BE-AED8-BDC056AA6F17}"/>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3 7" xfId="52122" xr:uid="{C01947E9-3B68-477C-AC47-D01BB831DC3D}"/>
    <cellStyle name="Normal 4 7 2 2 4" xfId="13298" xr:uid="{DE4A047C-A4CA-465D-A8F1-06F7F3821D02}"/>
    <cellStyle name="Normal 4 7 2 2 4 2" xfId="31225" xr:uid="{3007F8F6-F4D8-4E9F-8608-E7FC32FCB660}"/>
    <cellStyle name="Normal 4 7 2 2 4 3" xfId="43170" xr:uid="{E25AAC7E-3766-41C0-AD3C-7A28858CE464}"/>
    <cellStyle name="Normal 4 7 2 2 4 4" xfId="55135" xr:uid="{62026826-11D6-4123-B1AC-E57B3DDF0855}"/>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2 9" xfId="49152" xr:uid="{C7087B2E-35FD-4B1F-9E35-9BF1AB9E6758}"/>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2 4" xfId="58827" xr:uid="{81D516E2-75AE-4DCE-A625-EDBB7222DF0F}"/>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2 7" xfId="52844" xr:uid="{CE3B83AE-3AE3-49BD-AF1A-7FB9374480DD}"/>
    <cellStyle name="Normal 4 7 2 3 3" xfId="14020" xr:uid="{90CF4A2F-30F0-4BE4-988B-60A26F6520EF}"/>
    <cellStyle name="Normal 4 7 2 3 3 2" xfId="31947" xr:uid="{D07E365E-EAC8-4F48-AD97-907F359161EE}"/>
    <cellStyle name="Normal 4 7 2 3 3 3" xfId="43892" xr:uid="{6EE23BF5-07EC-4B31-A981-CE52C5DEA46E}"/>
    <cellStyle name="Normal 4 7 2 3 3 4" xfId="55857" xr:uid="{1DDA8AAB-2368-4B18-A570-26517475BE4D}"/>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3 8" xfId="49874" xr:uid="{D3A0F4D9-1316-4CA9-8F37-85D40499B81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2 4" xfId="57383" xr:uid="{93727F7D-10AA-4E9C-89E3-88E7E2759E5F}"/>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4 7" xfId="51400" xr:uid="{C931CA2F-ABA4-4953-96E9-028F94B346FA}"/>
    <cellStyle name="Normal 4 7 2 5" xfId="12576" xr:uid="{77FC0D6D-EB33-4163-A036-94D4CF8BCE6B}"/>
    <cellStyle name="Normal 4 7 2 5 2" xfId="30503" xr:uid="{CD05899D-57F2-46E5-B3A2-3441FB7874CB}"/>
    <cellStyle name="Normal 4 7 2 5 3" xfId="42448" xr:uid="{5649E968-080C-434E-B6BC-46D9AE9B9D08}"/>
    <cellStyle name="Normal 4 7 2 5 4" xfId="54413" xr:uid="{473958D1-A05E-45DA-B673-7942EB325DD3}"/>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2 4" xfId="59201" xr:uid="{6B9CB59B-668E-40B8-8BEA-10A57F17BA6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2 7" xfId="53218" xr:uid="{EE091065-6ED8-44B4-91E3-EE8E1F67E8C5}"/>
    <cellStyle name="Normal 4 7 3 2 3" xfId="14394" xr:uid="{0DAB01F1-A96B-41C6-BB4A-E7A09582F429}"/>
    <cellStyle name="Normal 4 7 3 2 3 2" xfId="32321" xr:uid="{DC06CF16-0FDA-43F7-A72C-5FA3DB69BEFE}"/>
    <cellStyle name="Normal 4 7 3 2 3 3" xfId="44266" xr:uid="{DC7BAB3F-351C-4645-BFA8-D1A3CDDCB934}"/>
    <cellStyle name="Normal 4 7 3 2 3 4" xfId="56231" xr:uid="{E8E8BD8A-EAA4-41C7-840B-FD647946F69A}"/>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2 8" xfId="50248" xr:uid="{3891A5F1-C6FB-4870-91FD-658E0FF5766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2 4" xfId="57757" xr:uid="{E2B1A397-DDBD-4433-90A0-9C1EAD5F0364}"/>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3 7" xfId="51774" xr:uid="{57F4CD87-C915-4954-8102-4CE0695F5CCF}"/>
    <cellStyle name="Normal 4 7 3 4" xfId="12950" xr:uid="{E8846AF2-2D18-4757-AA16-9CAF5C8C0347}"/>
    <cellStyle name="Normal 4 7 3 4 2" xfId="30877" xr:uid="{A1BC9AAC-CA90-47B5-9E99-653C96A0DD31}"/>
    <cellStyle name="Normal 4 7 3 4 3" xfId="42822" xr:uid="{6A997EC1-BCD2-4CE6-824B-C312E983CC93}"/>
    <cellStyle name="Normal 4 7 3 4 4" xfId="54787" xr:uid="{9DAA0DA2-DF62-4CD6-989C-05C76574D447}"/>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3 9" xfId="48804" xr:uid="{0DEA6F6F-6E4A-4426-A560-40E601ED36B5}"/>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2 4" xfId="58479" xr:uid="{A87E5443-3093-40AC-AB36-C484BD120395}"/>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2 7" xfId="52496" xr:uid="{0A95E3D3-26F7-4737-A676-2D01792310E8}"/>
    <cellStyle name="Normal 4 7 4 3" xfId="13672" xr:uid="{A6F82AA6-BFF0-4A2C-AB26-89A5EE088B9F}"/>
    <cellStyle name="Normal 4 7 4 3 2" xfId="31599" xr:uid="{4159820D-52A8-4674-BAA7-DA43F800C3A4}"/>
    <cellStyle name="Normal 4 7 4 3 3" xfId="43544" xr:uid="{5AB56501-FAC2-4EB7-BC64-95E66BD75C50}"/>
    <cellStyle name="Normal 4 7 4 3 4" xfId="55509" xr:uid="{2CB6C33E-DA6C-453E-AB5B-7EBBB781BAD1}"/>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4 8" xfId="49526" xr:uid="{D0BEED2D-B2EC-4785-A86D-BC852EBBFEF2}"/>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2 4" xfId="57035" xr:uid="{2A1B8363-63EF-4851-BED4-6798D63D162A}"/>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5 7" xfId="51052" xr:uid="{ED1ED48A-30A7-44FD-B9ED-145D603F7FED}"/>
    <cellStyle name="Normal 4 7 6" xfId="12228" xr:uid="{48E4D78B-779D-4D10-BB76-6774B38A0B70}"/>
    <cellStyle name="Normal 4 7 6 2" xfId="30155" xr:uid="{EE2F8980-608B-404B-9085-97925207CAA4}"/>
    <cellStyle name="Normal 4 7 6 3" xfId="42100" xr:uid="{2F3337A7-6A2B-4AA8-8246-EBF50B4F35FF}"/>
    <cellStyle name="Normal 4 7 6 4" xfId="54065" xr:uid="{DE271485-E076-47EE-87A7-816D9E1A951C}"/>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10" xfId="48198" xr:uid="{D3341951-691E-4A86-98FE-EC0CBD0F5726}"/>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2 4" xfId="59317" xr:uid="{22A367A6-9331-49FF-9F80-ECFDF34C504A}"/>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2 7" xfId="53334" xr:uid="{F8361D17-E89A-4B80-900F-650488C75E25}"/>
    <cellStyle name="Normal 4 8 2 2 3" xfId="14510" xr:uid="{BF4C2FAC-F00F-4C08-9FDE-FB47B0D4A928}"/>
    <cellStyle name="Normal 4 8 2 2 3 2" xfId="32437" xr:uid="{EA2EC709-DD13-4656-B5E0-F51283486D0B}"/>
    <cellStyle name="Normal 4 8 2 2 3 3" xfId="44382" xr:uid="{E773AF75-CB83-4F40-AD56-FBD25A5785E8}"/>
    <cellStyle name="Normal 4 8 2 2 3 4" xfId="56347" xr:uid="{CDFC3715-F7C1-4898-9E8F-C65481E2CE70}"/>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2 8" xfId="50364" xr:uid="{83062EC9-4007-4417-B67B-15F438C58003}"/>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2 4" xfId="57873" xr:uid="{6A7B01E4-9B40-4B24-B08F-121159039E79}"/>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3 7" xfId="51890" xr:uid="{57473381-C73A-46DA-B525-1E7A17F6BC47}"/>
    <cellStyle name="Normal 4 8 2 4" xfId="13066" xr:uid="{55A5A0FC-F300-4FBF-8F57-22E94F8F5FE4}"/>
    <cellStyle name="Normal 4 8 2 4 2" xfId="30993" xr:uid="{FFC3EFA7-9006-45A2-BFD7-959D85091294}"/>
    <cellStyle name="Normal 4 8 2 4 3" xfId="42938" xr:uid="{07112C03-18FF-46A4-B23E-9E8FF7C9734C}"/>
    <cellStyle name="Normal 4 8 2 4 4" xfId="54903" xr:uid="{AE135351-A773-459D-8850-1BF49DD0A349}"/>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2 9" xfId="48920" xr:uid="{C4A2F19F-86F1-4958-8F8A-09FC5DF9F440}"/>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2 4" xfId="58595" xr:uid="{2F4E89AF-454D-4140-860A-6E941565A0BA}"/>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2 7" xfId="52612" xr:uid="{57345E1C-A9C2-4B13-B6FA-9821DF5D09F9}"/>
    <cellStyle name="Normal 4 8 3 3" xfId="13788" xr:uid="{8C468994-311C-4E3E-B4A4-C8649F241E3B}"/>
    <cellStyle name="Normal 4 8 3 3 2" xfId="31715" xr:uid="{3739057A-F3D7-4059-A775-FA04C8EABEC2}"/>
    <cellStyle name="Normal 4 8 3 3 3" xfId="43660" xr:uid="{26D08B84-BE17-430D-857F-CDA9F818089A}"/>
    <cellStyle name="Normal 4 8 3 3 4" xfId="55625" xr:uid="{0C3F62DB-624E-41EF-B3AC-AF875C1E5257}"/>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3 8" xfId="49642" xr:uid="{5F0A5AC7-33A7-4B1F-A089-479B0CC481D8}"/>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2 4" xfId="57151" xr:uid="{E632C0AB-D48B-488A-BD12-D070DE12F58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4 7" xfId="51168" xr:uid="{FC8850A0-EF08-4888-9A08-E2EFC00573ED}"/>
    <cellStyle name="Normal 4 8 5" xfId="12344" xr:uid="{0FF34646-89D7-4B02-BA47-23A62515D0E9}"/>
    <cellStyle name="Normal 4 8 5 2" xfId="30271" xr:uid="{9C9DCFDA-6109-4BDF-A7C5-2764BCD0B72A}"/>
    <cellStyle name="Normal 4 8 5 3" xfId="42216" xr:uid="{5820D2A2-4028-46B6-BF6B-F918A12105FB}"/>
    <cellStyle name="Normal 4 8 5 4" xfId="54181" xr:uid="{284F211E-708D-4ED2-B463-B84B69EBF1AD}"/>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10" xfId="48547" xr:uid="{518C5FBE-5B94-43B0-B7B7-E620274BCB54}"/>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2 4" xfId="59666" xr:uid="{06D25261-26E3-4E5C-8E9B-C20A03E9CFE5}"/>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2 7" xfId="53683" xr:uid="{94205817-464C-4640-A2CB-74033D45BD49}"/>
    <cellStyle name="Normal 4 9 2 2 3" xfId="14859" xr:uid="{8F44C2D3-57E6-4227-8471-818CF0F8058D}"/>
    <cellStyle name="Normal 4 9 2 2 3 2" xfId="32786" xr:uid="{823DCB10-B44D-4090-97AD-EBE4BC3D4515}"/>
    <cellStyle name="Normal 4 9 2 2 3 3" xfId="44731" xr:uid="{2EACC7BF-D277-48A4-827C-AB03476D4457}"/>
    <cellStyle name="Normal 4 9 2 2 3 4" xfId="56696" xr:uid="{6D1D6AD4-C697-4BFC-83AA-B0462E5D1C2D}"/>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2 8" xfId="50713" xr:uid="{FB5EF21C-8985-4009-B792-E96AB98EE251}"/>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2 4" xfId="58222" xr:uid="{7C6F6644-E103-4815-92D9-AF207C502700}"/>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3 7" xfId="52239" xr:uid="{357496B2-FF50-4177-950D-846FECA53144}"/>
    <cellStyle name="Normal 4 9 2 4" xfId="13415" xr:uid="{3F92B642-5AEB-4327-ADCD-ECBF720E106E}"/>
    <cellStyle name="Normal 4 9 2 4 2" xfId="31342" xr:uid="{3E9EBBE4-BE7A-4B62-A9B2-85CAF8F8F035}"/>
    <cellStyle name="Normal 4 9 2 4 3" xfId="43287" xr:uid="{DC44C8E2-F5FF-445A-9C68-8DD76FFC69DD}"/>
    <cellStyle name="Normal 4 9 2 4 4" xfId="55252" xr:uid="{15C12F9B-C794-4468-BC8E-E814C8D2B96E}"/>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2 9" xfId="49269" xr:uid="{8C1889F4-1C8D-4DD5-877A-591544F781B1}"/>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2 4" xfId="58944" xr:uid="{8E74079F-38A0-40B4-82D0-AE38562213E6}"/>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2 7" xfId="52961" xr:uid="{B662F7F3-89DD-42CF-BA8B-82C80E1253E7}"/>
    <cellStyle name="Normal 4 9 3 3" xfId="14137" xr:uid="{131A464F-258C-4E97-8FA9-B755B6342AC2}"/>
    <cellStyle name="Normal 4 9 3 3 2" xfId="32064" xr:uid="{4CA61B0D-4D04-4122-A714-5DA5DA9A5E4C}"/>
    <cellStyle name="Normal 4 9 3 3 3" xfId="44009" xr:uid="{83201E40-127F-489E-9651-4C0C75062EDE}"/>
    <cellStyle name="Normal 4 9 3 3 4" xfId="55974" xr:uid="{E0EAAA73-3990-4E48-A394-B28B401B3835}"/>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3 8" xfId="49991" xr:uid="{74C0A307-213B-4E14-B1FA-CB2BB5621EAD}"/>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2 4" xfId="57500" xr:uid="{760B2712-F702-45F0-9472-ED0415D0D37A}"/>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4 7" xfId="51517" xr:uid="{AC322062-7E1A-45B2-A3FD-197EF5F24BE3}"/>
    <cellStyle name="Normal 4 9 5" xfId="12693" xr:uid="{0ADF67C4-63BC-48B4-8ABF-77F605C39D84}"/>
    <cellStyle name="Normal 4 9 5 2" xfId="30620" xr:uid="{1E99E880-146D-417F-97B8-3DB31A30FE8B}"/>
    <cellStyle name="Normal 4 9 5 3" xfId="42565" xr:uid="{F0A697E7-F1A8-4AE7-86D1-ECCAC46E480E}"/>
    <cellStyle name="Normal 4 9 5 4" xfId="54530" xr:uid="{34247AFB-9404-417B-8EB6-F185603269AD}"/>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14" xfId="47880" xr:uid="{60FA0BAC-6702-44B4-86DF-66A8149E701A}"/>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13" xfId="47938" xr:uid="{B48A73A8-1608-4BAD-87C7-96E5A090D15A}"/>
    <cellStyle name="Normal 5 2 2" xfId="237" xr:uid="{00000000-0005-0000-0000-000056000000}"/>
    <cellStyle name="Normal 5 2 2 10" xfId="36089" xr:uid="{35F4B915-8894-4FDB-957F-6F4DECE32C26}"/>
    <cellStyle name="Normal 5 2 2 11" xfId="48054" xr:uid="{C5322878-E127-4A7E-B48C-7EF704A473CA}"/>
    <cellStyle name="Normal 5 2 2 2" xfId="585" xr:uid="{00000000-0005-0000-0000-000056000000}"/>
    <cellStyle name="Normal 5 2 2 2 10" xfId="48402" xr:uid="{E2AF831A-B012-4799-AB6B-E25307971277}"/>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2 4" xfId="59521" xr:uid="{EE3D63DF-9023-427E-8FC5-70FFC47572EE}"/>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2 7" xfId="53538" xr:uid="{C506D3DE-6E00-4FC5-98D7-6AF964A3CDDC}"/>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3 4" xfId="56551" xr:uid="{4B0CD978-4AD1-4E29-86A3-03F2BD841AA3}"/>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2 8" xfId="50568" xr:uid="{6D6783BA-3915-4AC6-BDE3-4EC87E3BCFA4}"/>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2 4" xfId="58077" xr:uid="{941AC015-DBE0-46C6-9453-FD29AE79EACE}"/>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3 7" xfId="52094" xr:uid="{BFF085E0-F976-4DAC-81E2-CA7BC440C13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4 4" xfId="55107" xr:uid="{DF8F1E7F-47DD-4623-AFD0-65ADF4433AA3}"/>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2 9" xfId="49124" xr:uid="{FD3AAB1C-B72D-4858-8320-86E5D33150FE}"/>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2 4" xfId="58799" xr:uid="{913D9C68-8493-4797-9024-28644D49A5EE}"/>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2 7" xfId="52816" xr:uid="{1AC97148-8C03-4EB1-AFFF-46EE3C3526A4}"/>
    <cellStyle name="Normal 5 2 2 2 3 3" xfId="13992" xr:uid="{76E8885D-63AB-487A-8CC1-8F900CFF5B81}"/>
    <cellStyle name="Normal 5 2 2 2 3 3 2" xfId="31919" xr:uid="{D64E6D9E-8D8E-441A-B8E8-E2DC2F67A8B4}"/>
    <cellStyle name="Normal 5 2 2 2 3 3 3" xfId="43864" xr:uid="{B5357742-30CF-4774-812B-785A2287B0F9}"/>
    <cellStyle name="Normal 5 2 2 2 3 3 4" xfId="55829" xr:uid="{D859D53F-D22A-4CD1-AA9D-8B1AACD58142}"/>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3 8" xfId="49846" xr:uid="{0AD95664-0A35-47B9-90EE-F538BD01A7D8}"/>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2 4" xfId="57355" xr:uid="{2F96F8A5-3E53-4537-ABC6-64243B1902D4}"/>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4 7" xfId="51372" xr:uid="{16D1B52C-A20E-4BDE-8A68-96A746DCF598}"/>
    <cellStyle name="Normal 5 2 2 2 5" xfId="12548" xr:uid="{BC9C2149-900C-4D31-B304-8DC6D22A37AC}"/>
    <cellStyle name="Normal 5 2 2 2 5 2" xfId="30475" xr:uid="{CD2F51DA-B68D-4F79-AFB5-7D406C19DE50}"/>
    <cellStyle name="Normal 5 2 2 2 5 3" xfId="42420" xr:uid="{F0686DB0-7A17-4869-89B9-22F96825A603}"/>
    <cellStyle name="Normal 5 2 2 2 5 4" xfId="54385" xr:uid="{A0DB1CA4-4DE7-4BE8-9685-2C2C7BFF983B}"/>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2 4" xfId="59173" xr:uid="{9CAF0D45-32DA-458F-825E-19529F3D304B}"/>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2 7" xfId="53190" xr:uid="{0FBD9691-CD33-4CBB-AE1A-B67B918533E5}"/>
    <cellStyle name="Normal 5 2 2 3 2 3" xfId="14366" xr:uid="{93CB9663-C2B7-462C-98C2-DE74162141BF}"/>
    <cellStyle name="Normal 5 2 2 3 2 3 2" xfId="32293" xr:uid="{AA1D370E-BEA0-425B-8896-19BB4DEC7D95}"/>
    <cellStyle name="Normal 5 2 2 3 2 3 3" xfId="44238" xr:uid="{A0BB27D4-E6B1-46CE-9E5D-2F59D418F0B8}"/>
    <cellStyle name="Normal 5 2 2 3 2 3 4" xfId="56203" xr:uid="{0F8B5E74-8674-4FE1-B904-B52CDF90BA7F}"/>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2 8" xfId="50220" xr:uid="{042E0EEF-69ED-4CE8-B504-0C6E1E6E96D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2 4" xfId="57729" xr:uid="{D2CCF732-808A-4EDC-8B5D-AB9D2E90C1AB}"/>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3 7" xfId="51746" xr:uid="{A9294A8D-B79E-4BDD-971E-B70EECCDC2DA}"/>
    <cellStyle name="Normal 5 2 2 3 4" xfId="12922" xr:uid="{1F90DB1E-1471-46D3-BAB3-C9F1671B9355}"/>
    <cellStyle name="Normal 5 2 2 3 4 2" xfId="30849" xr:uid="{23B5F83B-A077-4CE6-B9DC-E68DA5170F89}"/>
    <cellStyle name="Normal 5 2 2 3 4 3" xfId="42794" xr:uid="{BB5FEADA-6C83-4F2A-8C51-F373B4AA6C9C}"/>
    <cellStyle name="Normal 5 2 2 3 4 4" xfId="54759" xr:uid="{4EACBD2C-74CC-4F22-A17F-628E291E7787}"/>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3 9" xfId="48776" xr:uid="{E7A8AD7C-5F23-450B-A662-F6B9CBF5AD9F}"/>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2 4" xfId="58451" xr:uid="{EF890179-492C-415E-9766-70B3F1F6B5C6}"/>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2 7" xfId="52468" xr:uid="{FA57376B-872F-4CDD-A955-8C1DE853AA85}"/>
    <cellStyle name="Normal 5 2 2 4 3" xfId="13644" xr:uid="{4664BAF8-4CB9-4E2F-BCF3-7E2E233BFA87}"/>
    <cellStyle name="Normal 5 2 2 4 3 2" xfId="31571" xr:uid="{886BFABC-5550-48EE-94FD-DAA965A5EF40}"/>
    <cellStyle name="Normal 5 2 2 4 3 3" xfId="43516" xr:uid="{3FF41594-6566-4844-A843-D088958AB351}"/>
    <cellStyle name="Normal 5 2 2 4 3 4" xfId="55481" xr:uid="{6CB825D4-F8E2-475D-AE38-A949B2695B42}"/>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4 8" xfId="49498" xr:uid="{E5AD010D-6D55-4195-A3AA-4E29B73BB707}"/>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2 4" xfId="57007" xr:uid="{B98E68A0-A817-4B1E-85FE-4C454385E2D5}"/>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5 7" xfId="51024" xr:uid="{82785ECA-8D48-4759-B01F-EE97919736E8}"/>
    <cellStyle name="Normal 5 2 2 6" xfId="12200" xr:uid="{62F868A1-6A91-4798-8E07-B250EFF407AF}"/>
    <cellStyle name="Normal 5 2 2 6 2" xfId="30127" xr:uid="{B5CF92B1-3D88-4268-884A-B4D585CEFBF9}"/>
    <cellStyle name="Normal 5 2 2 6 3" xfId="42072" xr:uid="{2E6BCB28-B48C-4692-A786-5160269D027D}"/>
    <cellStyle name="Normal 5 2 2 6 4" xfId="54037" xr:uid="{C33E7660-2C8F-48E2-9925-3E06FDC2FC21}"/>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11" xfId="48170" xr:uid="{37B6BFB1-F2F7-46B0-BA39-A8C320991218}"/>
    <cellStyle name="Normal 5 2 3 2" xfId="701" xr:uid="{00000000-0005-0000-0000-000056000000}"/>
    <cellStyle name="Normal 5 2 3 2 10" xfId="48518" xr:uid="{B5892454-9EE1-40F8-91AC-534BBD301D0C}"/>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2 4" xfId="59637" xr:uid="{F6162370-F08B-402D-BD69-1E7946E06F49}"/>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2 7" xfId="53654" xr:uid="{29A512AC-3D69-435B-91A2-6BAC42B80308}"/>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3 4" xfId="56667" xr:uid="{3641E458-D034-4395-BCC1-31B678DC88D1}"/>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2 8" xfId="50684" xr:uid="{E2436D4D-7AC6-47BD-9105-AF071D57059B}"/>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2 4" xfId="58193" xr:uid="{B1E8EBF4-7D8F-4DFD-8244-3FD40D97F663}"/>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3 7" xfId="52210" xr:uid="{3D740400-E4D0-47FF-807B-4C90E977B5B8}"/>
    <cellStyle name="Normal 5 2 3 2 2 4" xfId="13386" xr:uid="{6BCD6AA9-24DE-4F38-B988-13ED51E3238D}"/>
    <cellStyle name="Normal 5 2 3 2 2 4 2" xfId="31313" xr:uid="{8BA95E72-9566-4164-A300-7B25AF2183AC}"/>
    <cellStyle name="Normal 5 2 3 2 2 4 3" xfId="43258" xr:uid="{BE476FBC-3D05-4664-A2DC-79B690774FF3}"/>
    <cellStyle name="Normal 5 2 3 2 2 4 4" xfId="55223" xr:uid="{2F414C81-66EF-4DD0-B1DB-D105C34D0111}"/>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2 9" xfId="49240" xr:uid="{AA878A89-6529-4D8F-B357-2D2F6552AA21}"/>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2 4" xfId="58915" xr:uid="{AC423B8E-858C-4E25-9D61-5FDD300CF851}"/>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2 7" xfId="52932" xr:uid="{70FEB2EE-6F18-4FEA-9EF3-721E2A983D47}"/>
    <cellStyle name="Normal 5 2 3 2 3 3" xfId="14108" xr:uid="{6CE67680-0746-41C1-BACB-426779C58157}"/>
    <cellStyle name="Normal 5 2 3 2 3 3 2" xfId="32035" xr:uid="{62D85C3E-54D2-4175-A7BB-FC8B70DCFDB7}"/>
    <cellStyle name="Normal 5 2 3 2 3 3 3" xfId="43980" xr:uid="{3ECB65DC-7BB5-4323-918B-444AB00EE43C}"/>
    <cellStyle name="Normal 5 2 3 2 3 3 4" xfId="55945" xr:uid="{DCB8D80F-A171-47EF-97B3-5704613E2B8A}"/>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3 8" xfId="49962" xr:uid="{77FF479B-7C86-422E-98F9-7725955AAF53}"/>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2 4" xfId="57471" xr:uid="{034C8E50-1377-43BC-ACB5-E7FD195691FB}"/>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4 7" xfId="51488" xr:uid="{EFF47E35-6516-497D-B24E-BA2D6790B7C2}"/>
    <cellStyle name="Normal 5 2 3 2 5" xfId="12664" xr:uid="{690D18C4-2BD2-4908-B772-5E55C0E6DD4F}"/>
    <cellStyle name="Normal 5 2 3 2 5 2" xfId="30591" xr:uid="{0612C871-04E0-4D9D-9DD9-11E0D19ECD0C}"/>
    <cellStyle name="Normal 5 2 3 2 5 3" xfId="42536" xr:uid="{711FB83B-4BA2-42B9-A825-0E822C43ACFD}"/>
    <cellStyle name="Normal 5 2 3 2 5 4" xfId="54501" xr:uid="{826F7972-61A8-4E26-8F16-08DF88170173}"/>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2 4" xfId="59289" xr:uid="{155C2059-D4BA-48BB-9A13-AFB7029A5156}"/>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2 7" xfId="53306" xr:uid="{04E02386-75DD-4E1C-9369-7FD760AD08B6}"/>
    <cellStyle name="Normal 5 2 3 3 2 3" xfId="14482" xr:uid="{A3B119AE-278B-4130-B6E5-C31860856595}"/>
    <cellStyle name="Normal 5 2 3 3 2 3 2" xfId="32409" xr:uid="{4AB67F30-F4E9-4E6A-B7F8-39F62938EF22}"/>
    <cellStyle name="Normal 5 2 3 3 2 3 3" xfId="44354" xr:uid="{812CA89B-5835-40AE-9EF3-600B6A97802D}"/>
    <cellStyle name="Normal 5 2 3 3 2 3 4" xfId="56319" xr:uid="{1B3D23DE-8551-4791-84BC-301BFD3FA7BB}"/>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2 8" xfId="50336" xr:uid="{0D635B55-3AA1-4645-AD31-9E17E09FAFCC}"/>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2 4" xfId="57845" xr:uid="{E880E794-5D40-4637-9365-44CD39EF769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3 7" xfId="51862" xr:uid="{FFE0D9D7-B8D6-443C-9D22-8BEDE908B8D0}"/>
    <cellStyle name="Normal 5 2 3 3 4" xfId="13038" xr:uid="{3CFC3E3D-DDC0-4D23-B3D7-C0771789D928}"/>
    <cellStyle name="Normal 5 2 3 3 4 2" xfId="30965" xr:uid="{0ED3DB3E-FE9F-429F-97EF-925B3C5C0E1E}"/>
    <cellStyle name="Normal 5 2 3 3 4 3" xfId="42910" xr:uid="{7AE95DA6-D2BE-4E01-9C61-9702909F2E34}"/>
    <cellStyle name="Normal 5 2 3 3 4 4" xfId="54875" xr:uid="{875A64AB-A192-4FBE-9099-BD3C5E4E78ED}"/>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3 9" xfId="48892" xr:uid="{B701CF26-D142-41DC-9715-05331B60B44D}"/>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2 4" xfId="58567" xr:uid="{EDAAA999-B4A3-489E-8365-076CB88366FC}"/>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2 7" xfId="52584" xr:uid="{7FA563BB-C172-45D6-9C06-F10C3A0035FD}"/>
    <cellStyle name="Normal 5 2 3 4 3" xfId="13760" xr:uid="{820ACB5B-447D-42A1-88BB-E9F9C1B047B2}"/>
    <cellStyle name="Normal 5 2 3 4 3 2" xfId="31687" xr:uid="{F9CD49E0-1D4F-4D1B-942E-A20F4B16B799}"/>
    <cellStyle name="Normal 5 2 3 4 3 3" xfId="43632" xr:uid="{98B38C8B-E440-4BA9-A57A-BE6E0FE6FC04}"/>
    <cellStyle name="Normal 5 2 3 4 3 4" xfId="55597" xr:uid="{5DB07A62-F05E-46EC-8E8C-E080F2EF2061}"/>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4 8" xfId="49614" xr:uid="{4876B70A-00C9-4BD7-AE6C-BFB8963AB5F6}"/>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2 4" xfId="57123" xr:uid="{5E5C86CC-96EE-4ABE-A34A-3DD51C00022C}"/>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5 7" xfId="51140" xr:uid="{9B5AA2B8-1FE9-459C-983B-3D7301F19654}"/>
    <cellStyle name="Normal 5 2 3 6" xfId="12316" xr:uid="{02492C01-393E-4255-B893-D2229C2099A7}"/>
    <cellStyle name="Normal 5 2 3 6 2" xfId="30243" xr:uid="{C0B4A17D-5A0E-4A95-9314-D13BA48CE683}"/>
    <cellStyle name="Normal 5 2 3 6 3" xfId="42188" xr:uid="{B7D7CBC3-F301-4830-A2C7-FC7811A5100E}"/>
    <cellStyle name="Normal 5 2 3 6 4" xfId="54153" xr:uid="{D85BC177-8783-4C23-A766-6D0D92BA37A6}"/>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10" xfId="48286" xr:uid="{2D69D7FD-E485-41F8-8A80-582F423787D4}"/>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2 4" xfId="59405" xr:uid="{8EAC7312-DE0D-435C-86DC-79227A60FCAC}"/>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2 7" xfId="53422" xr:uid="{E6C54E6C-B583-49E1-926E-6295815C162F}"/>
    <cellStyle name="Normal 5 2 4 2 2 3" xfId="14598" xr:uid="{8D72FD5F-4E58-45B5-9CB2-A07F1FFFA7EC}"/>
    <cellStyle name="Normal 5 2 4 2 2 3 2" xfId="32525" xr:uid="{DC6DB8E9-70B0-4857-A71B-4D3B369955C1}"/>
    <cellStyle name="Normal 5 2 4 2 2 3 3" xfId="44470" xr:uid="{0D0BA162-4A9F-4B4E-998F-02041B619295}"/>
    <cellStyle name="Normal 5 2 4 2 2 3 4" xfId="56435" xr:uid="{955AE0FD-6A5C-4462-B86E-8C74066C4E5C}"/>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2 8" xfId="50452" xr:uid="{ADB65E43-A372-433F-B9A4-F8232ACEB77A}"/>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2 4" xfId="57961" xr:uid="{F2A14784-FE05-4513-8A92-C2CDDDCA7187}"/>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3 7" xfId="51978" xr:uid="{68FD6C7F-346E-4CD6-898C-CFE033435F09}"/>
    <cellStyle name="Normal 5 2 4 2 4" xfId="13154" xr:uid="{7AF364CE-9538-409D-8523-6AFA7692C5FE}"/>
    <cellStyle name="Normal 5 2 4 2 4 2" xfId="31081" xr:uid="{66386081-A3B4-49E4-A72E-2C6288564D16}"/>
    <cellStyle name="Normal 5 2 4 2 4 3" xfId="43026" xr:uid="{1A5BA5D2-0E15-4645-91D3-4E39826DF01F}"/>
    <cellStyle name="Normal 5 2 4 2 4 4" xfId="54991" xr:uid="{9E2BC3AF-5EB7-480E-9CA5-E3F3A0312216}"/>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2 9" xfId="49008" xr:uid="{0DF804C1-E737-48A0-88FB-4761495700DD}"/>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2 4" xfId="58683" xr:uid="{2795FDBD-FD16-458C-8817-070EE5A67A61}"/>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2 7" xfId="52700" xr:uid="{6717FAB8-4DAF-480B-A9D4-652FA1242E93}"/>
    <cellStyle name="Normal 5 2 4 3 3" xfId="13876" xr:uid="{FC39A7C2-5B6A-4EBC-BB9C-5DD9EB4826FD}"/>
    <cellStyle name="Normal 5 2 4 3 3 2" xfId="31803" xr:uid="{CE460C6C-8E7A-4682-A41B-DAC154E761B6}"/>
    <cellStyle name="Normal 5 2 4 3 3 3" xfId="43748" xr:uid="{BDFC2A8A-5448-4709-8D61-6B679B525277}"/>
    <cellStyle name="Normal 5 2 4 3 3 4" xfId="55713" xr:uid="{860E497F-95C8-4F7F-A433-E277DFD97218}"/>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3 8" xfId="49730" xr:uid="{E2BE56FB-D663-45ED-B2C1-77422FB973B6}"/>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2 4" xfId="57239" xr:uid="{B52F52DF-7FF9-43F5-ABE3-2EBD9A736D91}"/>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4 7" xfId="51256" xr:uid="{8F07C8CE-4613-404E-9448-AD483D8A5086}"/>
    <cellStyle name="Normal 5 2 4 5" xfId="12432" xr:uid="{D7FAB3E8-F952-45CA-8C16-E025FC145C83}"/>
    <cellStyle name="Normal 5 2 4 5 2" xfId="30359" xr:uid="{241CA35E-EE74-4B48-89DD-CFF376C59A72}"/>
    <cellStyle name="Normal 5 2 4 5 3" xfId="42304" xr:uid="{25EA3ED8-AC9F-4D74-B357-229B25A57553}"/>
    <cellStyle name="Normal 5 2 4 5 4" xfId="54269" xr:uid="{C8F5C8F1-2040-4AC2-A4AC-7FEF253ED3FB}"/>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2 4" xfId="59057" xr:uid="{CACC69B7-F1F9-42E6-8B4B-A285755395DD}"/>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2 7" xfId="53074" xr:uid="{888A6703-CB09-4ED7-A4C2-E19E3D032570}"/>
    <cellStyle name="Normal 5 2 5 2 3" xfId="14250" xr:uid="{4EE3701D-0059-4CC2-94DB-46A660C8D41D}"/>
    <cellStyle name="Normal 5 2 5 2 3 2" xfId="32177" xr:uid="{2B506689-D9D5-4DFE-B2C3-A7CC56A4B3D9}"/>
    <cellStyle name="Normal 5 2 5 2 3 3" xfId="44122" xr:uid="{8979C218-4863-4D0C-A42D-E1CE0D84FE71}"/>
    <cellStyle name="Normal 5 2 5 2 3 4" xfId="56087" xr:uid="{7D466122-2970-4A7D-848E-A3C64255576D}"/>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2 8" xfId="50104" xr:uid="{1BF431C5-3C01-4EE7-9945-24F3B3530C5F}"/>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2 4" xfId="57613" xr:uid="{CBA87E63-63CF-4C0E-9E6F-3FED2A72374E}"/>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3 7" xfId="51630" xr:uid="{193B9D71-14C0-42F2-9726-B0AF3DCD515D}"/>
    <cellStyle name="Normal 5 2 5 4" xfId="12806" xr:uid="{DC9DD199-6ABE-4432-8080-35F3BDD7D30D}"/>
    <cellStyle name="Normal 5 2 5 4 2" xfId="30733" xr:uid="{0EDE1359-25D4-47C7-8EDD-FC66E8C456C7}"/>
    <cellStyle name="Normal 5 2 5 4 3" xfId="42678" xr:uid="{F69DC967-72F9-4831-AC86-0FDB447CCAEF}"/>
    <cellStyle name="Normal 5 2 5 4 4" xfId="54643" xr:uid="{CA5FFE2F-1A2E-451D-A891-D617DFC2EC48}"/>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5 9" xfId="48660" xr:uid="{7B6EEAE1-6FD5-4BD6-A00C-138218AA8EA8}"/>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2 4" xfId="58335" xr:uid="{A035980B-D0DB-4A7F-83B9-C14C6D4684E0}"/>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2 7" xfId="52352" xr:uid="{1A8FFBFA-2031-4801-BEFA-FC9A8B797A09}"/>
    <cellStyle name="Normal 5 2 6 3" xfId="13528" xr:uid="{3917534E-BA9E-4B57-BCED-BA32B65D2E40}"/>
    <cellStyle name="Normal 5 2 6 3 2" xfId="31455" xr:uid="{9BE4F037-C4E2-4AC7-AE08-F346F7807E8A}"/>
    <cellStyle name="Normal 5 2 6 3 3" xfId="43400" xr:uid="{B89C0625-ACB8-4B42-A010-9826CF02B625}"/>
    <cellStyle name="Normal 5 2 6 3 4" xfId="55365" xr:uid="{8EB49112-8403-4E42-BB4B-7DEB9754EDC9}"/>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6 8" xfId="49382" xr:uid="{AC1068A9-3199-4D65-B9EA-8CE2AFB00C9D}"/>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2 4" xfId="56891" xr:uid="{95FBCF43-CEBA-480C-B74C-D45A7A037DF0}"/>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7 7" xfId="50908" xr:uid="{A9734E8F-ECA8-44C4-A1A6-575439908168}"/>
    <cellStyle name="Normal 5 2 8" xfId="12084" xr:uid="{D6AFEFA0-768F-4C4B-BD85-8EB6609048B9}"/>
    <cellStyle name="Normal 5 2 8 2" xfId="30011" xr:uid="{11D5B76A-5004-4C2A-A0E6-B69040DE160A}"/>
    <cellStyle name="Normal 5 2 8 3" xfId="41956" xr:uid="{F52F3D6C-9BC9-453F-8A52-072CAD5AFAC3}"/>
    <cellStyle name="Normal 5 2 8 4" xfId="53921" xr:uid="{A8B7902B-5C8E-40FE-AE18-BDB7B2C39DA4}"/>
    <cellStyle name="Normal 5 2 9" xfId="18043" xr:uid="{5939C01D-41D0-40AD-8316-B2123802DADC}"/>
    <cellStyle name="Normal 5 3" xfId="179" xr:uid="{00000000-0005-0000-0000-000056000000}"/>
    <cellStyle name="Normal 5 3 10" xfId="36031" xr:uid="{18F67629-80F7-43BD-8AAA-9955B7D167BB}"/>
    <cellStyle name="Normal 5 3 11" xfId="47996" xr:uid="{B8E48065-4CA7-4F89-B12C-5E0BF3CEBFDF}"/>
    <cellStyle name="Normal 5 3 2" xfId="527" xr:uid="{00000000-0005-0000-0000-000056000000}"/>
    <cellStyle name="Normal 5 3 2 10" xfId="48344" xr:uid="{1B12E2A1-458C-40F5-85E9-B401FB588073}"/>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2 4" xfId="59463" xr:uid="{F69F542A-ADBF-45C9-8AA6-4E172B7121C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2 7" xfId="53480" xr:uid="{E8FB5ED3-8E71-4969-8026-31946D872AD6}"/>
    <cellStyle name="Normal 5 3 2 2 2 3" xfId="14656" xr:uid="{00AFDA5F-B632-4D58-A57E-FE6D99A843F1}"/>
    <cellStyle name="Normal 5 3 2 2 2 3 2" xfId="32583" xr:uid="{A12483BF-7957-474C-94BE-6DAF23FB3258}"/>
    <cellStyle name="Normal 5 3 2 2 2 3 3" xfId="44528" xr:uid="{26BB32D4-4727-4ED9-B10D-D68F48D3AF9B}"/>
    <cellStyle name="Normal 5 3 2 2 2 3 4" xfId="56493" xr:uid="{DE432BFA-314E-4F77-B78A-D6F9EA8503B8}"/>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2 8" xfId="50510" xr:uid="{D97AB8D1-7AFE-49C3-8DCC-F2091164DEAF}"/>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2 4" xfId="58019" xr:uid="{1C869111-8F3A-47F7-A2BA-B863BAF5C00C}"/>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3 7" xfId="52036" xr:uid="{27235A01-7C05-4115-AA1E-EE63165D8809}"/>
    <cellStyle name="Normal 5 3 2 2 4" xfId="13212" xr:uid="{AC60CB40-5F4E-43EB-8EB8-BCC02F9C8A55}"/>
    <cellStyle name="Normal 5 3 2 2 4 2" xfId="31139" xr:uid="{DBFA21BB-ADE7-4A2D-8B43-D8CE08133F31}"/>
    <cellStyle name="Normal 5 3 2 2 4 3" xfId="43084" xr:uid="{522604CB-0D76-4F46-9B74-CF1842C675B7}"/>
    <cellStyle name="Normal 5 3 2 2 4 4" xfId="55049" xr:uid="{DA46203C-B1F6-4D34-9413-06AB65E02039}"/>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2 9" xfId="49066" xr:uid="{FCB8F66F-D281-41EE-8C56-56833EDAE025}"/>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2 4" xfId="58741" xr:uid="{5699D461-3671-434C-9626-D9C5DED4573B}"/>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2 7" xfId="52758" xr:uid="{E1339169-D0D7-403F-80B6-BAE6562659AE}"/>
    <cellStyle name="Normal 5 3 2 3 3" xfId="13934" xr:uid="{DC8C5A2E-2BFD-4C64-8F77-ED8782D34152}"/>
    <cellStyle name="Normal 5 3 2 3 3 2" xfId="31861" xr:uid="{CE224C1C-AA8D-4241-A4FE-B78A499AADDE}"/>
    <cellStyle name="Normal 5 3 2 3 3 3" xfId="43806" xr:uid="{164C14B2-F8AB-4ED6-A16C-DDCA985BFD9C}"/>
    <cellStyle name="Normal 5 3 2 3 3 4" xfId="55771" xr:uid="{684BAE07-9417-4DAE-BD9C-794E7C3BADFF}"/>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3 8" xfId="49788" xr:uid="{E73E9C19-633D-4A70-AC8A-C0BC583BC9D2}"/>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2 4" xfId="57297" xr:uid="{A2DAD2BB-2D96-435E-9C8F-BA4B809F4F6E}"/>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4 7" xfId="51314" xr:uid="{1AE6D2DC-2EE5-4D9D-B141-AE74F8C93331}"/>
    <cellStyle name="Normal 5 3 2 5" xfId="12490" xr:uid="{8DCE0134-624B-4AC7-90F3-B59329A62BB1}"/>
    <cellStyle name="Normal 5 3 2 5 2" xfId="30417" xr:uid="{1EA10C0B-D31F-4FE7-BE75-167CFDC7A5EE}"/>
    <cellStyle name="Normal 5 3 2 5 3" xfId="42362" xr:uid="{D6CD0ED1-B33A-4F0A-9942-A4E94A915FAF}"/>
    <cellStyle name="Normal 5 3 2 5 4" xfId="54327" xr:uid="{AAC00E3D-B878-4504-8665-AFB2123FA6C0}"/>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2 4" xfId="59115" xr:uid="{1F6747A3-1E80-49AA-AD57-267FAF8675F5}"/>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2 7" xfId="53132" xr:uid="{9BBA0949-6EDE-4F45-BF51-86CC3405BCB4}"/>
    <cellStyle name="Normal 5 3 3 2 3" xfId="14308" xr:uid="{93A7ED01-1BF1-4359-84E3-B3941B17AE79}"/>
    <cellStyle name="Normal 5 3 3 2 3 2" xfId="32235" xr:uid="{3B33AFA8-D59A-4CD5-A1BD-D53F51F929A8}"/>
    <cellStyle name="Normal 5 3 3 2 3 3" xfId="44180" xr:uid="{8AB1C9DC-03CD-4E34-A2AC-B890729FCAFE}"/>
    <cellStyle name="Normal 5 3 3 2 3 4" xfId="56145" xr:uid="{993E2BCF-3A89-4528-A9F7-61CD6BB8CF9F}"/>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2 8" xfId="50162" xr:uid="{E4562ECB-2ED5-433D-A240-BEDF1759C90C}"/>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2 4" xfId="57671" xr:uid="{23A095D5-D9F9-4FD0-BCC6-EC24AAD986E4}"/>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3 7" xfId="51688" xr:uid="{665E9A67-8BB7-40DE-84BB-D1038B4907B1}"/>
    <cellStyle name="Normal 5 3 3 4" xfId="12864" xr:uid="{76ECC8DF-EB57-4BFC-97E7-356CA9B11A15}"/>
    <cellStyle name="Normal 5 3 3 4 2" xfId="30791" xr:uid="{EFB26776-BAAF-422A-93A1-4B5E74115A39}"/>
    <cellStyle name="Normal 5 3 3 4 3" xfId="42736" xr:uid="{F34C691B-01CF-41CD-A45D-DFC328B7EF71}"/>
    <cellStyle name="Normal 5 3 3 4 4" xfId="54701" xr:uid="{BB6209B9-2041-40D0-B54F-AB7A06319C93}"/>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3 9" xfId="48718" xr:uid="{402FC8F2-5E69-4947-8962-1C966DBB959F}"/>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2 4" xfId="58393" xr:uid="{32CD8FD9-3842-4AEB-A654-1513A3B8E6E8}"/>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2 7" xfId="52410" xr:uid="{CF88987C-8738-4F17-A1F2-9AEFB4EB47A8}"/>
    <cellStyle name="Normal 5 3 4 3" xfId="13586" xr:uid="{4DE47857-3176-4FBD-A8AB-11AAED48897D}"/>
    <cellStyle name="Normal 5 3 4 3 2" xfId="31513" xr:uid="{34006DC4-3FA3-4264-A93D-7BF280C2A5BF}"/>
    <cellStyle name="Normal 5 3 4 3 3" xfId="43458" xr:uid="{A99782C4-D395-40C1-B930-51B6CA1850F2}"/>
    <cellStyle name="Normal 5 3 4 3 4" xfId="55423" xr:uid="{37B52754-DE9E-4EDB-8CB9-FF43131B432D}"/>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4 8" xfId="49440" xr:uid="{8E947BEE-AE63-4504-9CF6-F69D4FA70329}"/>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2 4" xfId="56949" xr:uid="{CEAD5D08-589F-44A4-B722-78DFE0D41FE1}"/>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5 7" xfId="50966" xr:uid="{3FA73CC1-B2D2-4256-ACF3-1F8925567970}"/>
    <cellStyle name="Normal 5 3 6" xfId="12142" xr:uid="{9793FE46-B21B-4895-9EB2-529190235F76}"/>
    <cellStyle name="Normal 5 3 6 2" xfId="30069" xr:uid="{43CBD7DB-90FA-4627-AEDC-07DB79C4D4A6}"/>
    <cellStyle name="Normal 5 3 6 3" xfId="42014" xr:uid="{D371D9C4-3200-456A-B566-27FDB0466EC6}"/>
    <cellStyle name="Normal 5 3 6 4" xfId="53979" xr:uid="{258C182F-2536-4FBE-A7BA-B1387BCA8B6C}"/>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11" xfId="48112" xr:uid="{D07C0644-0815-45E0-9036-B6556235A12F}"/>
    <cellStyle name="Normal 5 4 2" xfId="643" xr:uid="{00000000-0005-0000-0000-000056000000}"/>
    <cellStyle name="Normal 5 4 2 10" xfId="48460" xr:uid="{E5B50148-A4EB-455C-A216-756154FED697}"/>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2 4" xfId="59579" xr:uid="{22CD8C08-83E7-4E13-8645-04323044F3E8}"/>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2 7" xfId="53596" xr:uid="{B936C3AF-75A4-40A7-B08B-EFD936E6259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3 4" xfId="56609" xr:uid="{77B18A8C-4E0F-4ADA-AA6B-0CE7DCF31CE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2 8" xfId="50626" xr:uid="{2F18BFAA-0AB6-40C0-8C39-DE9BD5A3DDE6}"/>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2 4" xfId="58135" xr:uid="{B34ECC63-5A09-43DE-9AB5-B494128EF915}"/>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3 7" xfId="52152" xr:uid="{745B2E39-F900-4B1D-8BD8-56A1B00BE379}"/>
    <cellStyle name="Normal 5 4 2 2 4" xfId="13328" xr:uid="{CEF36F0B-E4B6-47D3-BB48-728978D52769}"/>
    <cellStyle name="Normal 5 4 2 2 4 2" xfId="31255" xr:uid="{58F1DED4-24E2-43EB-85F0-07692D3ECE6F}"/>
    <cellStyle name="Normal 5 4 2 2 4 3" xfId="43200" xr:uid="{90FFD047-4A21-4F20-8280-07B16591D0CB}"/>
    <cellStyle name="Normal 5 4 2 2 4 4" xfId="55165" xr:uid="{8E9C6335-333B-4E00-8735-9C5E0D8D30A8}"/>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2 9" xfId="49182" xr:uid="{FF64C77F-3B8B-4F6F-ABF7-757EE515DCCA}"/>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2 4" xfId="58857" xr:uid="{947792E2-8658-4AA8-B3CB-D552FED093A4}"/>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2 7" xfId="52874" xr:uid="{E75A690E-A4C1-4AA2-A553-BEFAB0082D85}"/>
    <cellStyle name="Normal 5 4 2 3 3" xfId="14050" xr:uid="{6675E084-6593-4028-B110-2C96E425AFA3}"/>
    <cellStyle name="Normal 5 4 2 3 3 2" xfId="31977" xr:uid="{596B790E-8E03-497D-8C1C-C8DEFAB4FEEA}"/>
    <cellStyle name="Normal 5 4 2 3 3 3" xfId="43922" xr:uid="{CBB9BB48-3EFD-4CDA-BCEE-B301636CB2E5}"/>
    <cellStyle name="Normal 5 4 2 3 3 4" xfId="55887" xr:uid="{9968C9DD-47C8-4232-A70A-17C6A92834B2}"/>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3 8" xfId="49904" xr:uid="{CEE5E74B-BA8D-459C-84E8-6835AB2827FF}"/>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2 4" xfId="57413" xr:uid="{90AAB4BB-9BB4-4B7D-90E1-F505B37E7B8A}"/>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4 7" xfId="51430" xr:uid="{EFDAB867-D826-4A0F-9D4B-04B53EC60D73}"/>
    <cellStyle name="Normal 5 4 2 5" xfId="12606" xr:uid="{76FDBCD8-63D4-45C0-BEAF-D6A39AAFDD81}"/>
    <cellStyle name="Normal 5 4 2 5 2" xfId="30533" xr:uid="{356E354A-9479-4DAC-90FB-DC2DDFDE74FF}"/>
    <cellStyle name="Normal 5 4 2 5 3" xfId="42478" xr:uid="{E98091FB-111D-4BAE-9CF7-8C2485106655}"/>
    <cellStyle name="Normal 5 4 2 5 4" xfId="54443" xr:uid="{78902A18-B54D-4303-82F9-A9D9D4FF7AA3}"/>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2 4" xfId="59231" xr:uid="{D9598524-50E7-4818-A49C-DA4E57664599}"/>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2 7" xfId="53248" xr:uid="{647AF393-DF1C-40E3-A91A-053575F34810}"/>
    <cellStyle name="Normal 5 4 3 2 3" xfId="14424" xr:uid="{51B07938-4810-4644-8DC1-943809211EF6}"/>
    <cellStyle name="Normal 5 4 3 2 3 2" xfId="32351" xr:uid="{278207A2-A2D6-4A54-A206-ED62C0293826}"/>
    <cellStyle name="Normal 5 4 3 2 3 3" xfId="44296" xr:uid="{29A60CF9-270B-4200-B55B-1055DA2AE35C}"/>
    <cellStyle name="Normal 5 4 3 2 3 4" xfId="56261" xr:uid="{17B16BAA-2EDA-4BF1-A44B-69AA4E4DD74E}"/>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2 8" xfId="50278" xr:uid="{417BD2F8-7C48-420E-B1D2-0DB011DD6884}"/>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2 4" xfId="57787" xr:uid="{51985B01-D9A5-49CD-956C-B1FF3C2E55EA}"/>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3 7" xfId="51804" xr:uid="{AE152252-CA24-4E5E-906C-D9205FF12D99}"/>
    <cellStyle name="Normal 5 4 3 4" xfId="12980" xr:uid="{E6B8A83F-E1B1-4243-BDF3-AE39390587CE}"/>
    <cellStyle name="Normal 5 4 3 4 2" xfId="30907" xr:uid="{F0461408-B643-4118-9F19-FA9EF49EE348}"/>
    <cellStyle name="Normal 5 4 3 4 3" xfId="42852" xr:uid="{D8B9F0FF-E74B-4F11-9C0B-291FF0537FA4}"/>
    <cellStyle name="Normal 5 4 3 4 4" xfId="54817" xr:uid="{44E490DC-9D0C-4578-B840-522AF60F26CE}"/>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3 9" xfId="48834" xr:uid="{A8559B1B-04D2-4CB3-8E4E-4877B2AFE30A}"/>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2 4" xfId="58509" xr:uid="{94715E8F-DF22-42D6-AF9C-0A430B9F2009}"/>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2 7" xfId="52526" xr:uid="{EC62E0D2-4A4A-452C-876F-4BBEB31D6C54}"/>
    <cellStyle name="Normal 5 4 4 3" xfId="13702" xr:uid="{FA719CBE-DC15-482B-B42C-B437EC142E75}"/>
    <cellStyle name="Normal 5 4 4 3 2" xfId="31629" xr:uid="{257653AF-85A8-44B5-89D1-8781EF4B7CED}"/>
    <cellStyle name="Normal 5 4 4 3 3" xfId="43574" xr:uid="{4D33B585-F445-4253-BF44-FB2F69775917}"/>
    <cellStyle name="Normal 5 4 4 3 4" xfId="55539" xr:uid="{17EA18A9-52D0-46ED-8815-75CD05A11CEE}"/>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4 8" xfId="49556" xr:uid="{D43950FA-9C66-460D-AFAB-7C1678985786}"/>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2 4" xfId="57065" xr:uid="{C896AAE3-C10E-4325-804F-0C799332553C}"/>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5 7" xfId="51082" xr:uid="{AE414269-4910-4FA1-B5CA-BAFA9851AB27}"/>
    <cellStyle name="Normal 5 4 6" xfId="12258" xr:uid="{C8A09831-5E27-45FA-A0AA-D0D766E0D74E}"/>
    <cellStyle name="Normal 5 4 6 2" xfId="30185" xr:uid="{E9766153-42B0-4ABA-8405-B9FD41A7C065}"/>
    <cellStyle name="Normal 5 4 6 3" xfId="42130" xr:uid="{281AFD8C-37AA-4DFE-A9CB-F5DC05EEB74F}"/>
    <cellStyle name="Normal 5 4 6 4" xfId="54095" xr:uid="{0A5F8FD0-7B4A-44A0-8470-84E21A3E915E}"/>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10" xfId="48228" xr:uid="{886F834F-FB72-4648-94FB-DCFADDD9EBDD}"/>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2 4" xfId="59347" xr:uid="{4417EC2B-2CAB-4040-A0BB-12A6A5B5CBD5}"/>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2 7" xfId="53364" xr:uid="{8914B80D-21AD-446B-A13A-EEE2FE6E6D7D}"/>
    <cellStyle name="Normal 5 5 2 2 3" xfId="14540" xr:uid="{F98B97B6-9D81-4845-8CF7-95F4D8F8A697}"/>
    <cellStyle name="Normal 5 5 2 2 3 2" xfId="32467" xr:uid="{A3A0C0D1-3E1F-4146-845E-BDD7E66BE612}"/>
    <cellStyle name="Normal 5 5 2 2 3 3" xfId="44412" xr:uid="{2E5778E1-C1DC-45FB-8703-117CEB7E2C4B}"/>
    <cellStyle name="Normal 5 5 2 2 3 4" xfId="56377" xr:uid="{71C72C3F-7DDC-4B3B-B159-6D8A6D6CA5E7}"/>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2 8" xfId="50394" xr:uid="{2C9D49A0-C7F8-4537-ACE3-E37083DC616C}"/>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2 4" xfId="57903" xr:uid="{C3AA609F-00C9-4C65-9DF2-F63C80546043}"/>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3 7" xfId="51920" xr:uid="{7EBA4083-3D57-4EF4-AD3E-56DA31048730}"/>
    <cellStyle name="Normal 5 5 2 4" xfId="13096" xr:uid="{7DF96570-30D7-48CB-B7E0-92B7609242C2}"/>
    <cellStyle name="Normal 5 5 2 4 2" xfId="31023" xr:uid="{F0090C46-AE56-4B82-BFDA-5AD01C257F99}"/>
    <cellStyle name="Normal 5 5 2 4 3" xfId="42968" xr:uid="{946022F4-7F32-4108-9A0A-CFC28AA01D19}"/>
    <cellStyle name="Normal 5 5 2 4 4" xfId="54933" xr:uid="{F876B664-2C10-490B-9ABF-C433762465A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2 9" xfId="48950" xr:uid="{E52F4643-78CF-47C2-AD41-E897DDDA2F12}"/>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2 4" xfId="58625" xr:uid="{724812DF-1300-4E88-96D4-6693B813DDE9}"/>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2 7" xfId="52642" xr:uid="{48152F3E-CB9F-4939-8DE9-A605A7F349FE}"/>
    <cellStyle name="Normal 5 5 3 3" xfId="13818" xr:uid="{29D06909-B5C8-43FF-9838-89980FB45AAB}"/>
    <cellStyle name="Normal 5 5 3 3 2" xfId="31745" xr:uid="{A170DD38-ACA8-4BE0-BE8D-91783B46B96A}"/>
    <cellStyle name="Normal 5 5 3 3 3" xfId="43690" xr:uid="{18E185F8-D243-499A-9A7A-492ADB7995C6}"/>
    <cellStyle name="Normal 5 5 3 3 4" xfId="55655" xr:uid="{1D44A247-4FCC-4C55-84D9-711934DAD15B}"/>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3 8" xfId="49672" xr:uid="{2CDE581F-A161-47FB-92CF-1D332052594E}"/>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2 4" xfId="57181" xr:uid="{498D8940-818E-4477-9A6B-88E69EFFFB5B}"/>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4 7" xfId="51198" xr:uid="{8BAF6B5D-0224-4327-A40D-8CE0D1FB58C5}"/>
    <cellStyle name="Normal 5 5 5" xfId="12374" xr:uid="{3BD47D9B-57C1-4469-BD15-442B4432AFAB}"/>
    <cellStyle name="Normal 5 5 5 2" xfId="30301" xr:uid="{69D52AB4-7B96-435C-8712-C5AE1C924C85}"/>
    <cellStyle name="Normal 5 5 5 3" xfId="42246" xr:uid="{AA31EF02-A541-4C8B-9E49-816DBD8DDB16}"/>
    <cellStyle name="Normal 5 5 5 4" xfId="54211" xr:uid="{0912F2B3-3E70-46A6-9F1C-F3FA4E0DF7E5}"/>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2 4" xfId="58999" xr:uid="{453E0605-3E84-4A77-90FE-1008529838B7}"/>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2 7" xfId="53016" xr:uid="{3474BE77-10D1-4F15-867D-64ECAAB25A18}"/>
    <cellStyle name="Normal 5 6 2 3" xfId="14192" xr:uid="{74E12144-52E1-4AC6-A917-C1EEB7749F1F}"/>
    <cellStyle name="Normal 5 6 2 3 2" xfId="32119" xr:uid="{853593A7-EF25-4FB5-95C0-320A52BC6D36}"/>
    <cellStyle name="Normal 5 6 2 3 3" xfId="44064" xr:uid="{C8B8CF70-8FB5-4FB6-89CF-55CC04A2CED0}"/>
    <cellStyle name="Normal 5 6 2 3 4" xfId="56029" xr:uid="{CA0412A7-B1C7-485F-ACEA-93FFA30239A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2 8" xfId="50046" xr:uid="{800FAE7C-7808-4EB9-915B-D5B753116FE6}"/>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2 4" xfId="57555" xr:uid="{7A79B567-7160-4B2B-A8CC-BC7D7044C576}"/>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3 7" xfId="51572" xr:uid="{2DA7218E-AE49-410A-8772-514EAFC7C72A}"/>
    <cellStyle name="Normal 5 6 4" xfId="12748" xr:uid="{80076AB6-FBD7-41A5-9CDC-1167B0EB6F50}"/>
    <cellStyle name="Normal 5 6 4 2" xfId="30675" xr:uid="{C9362A23-3F09-4B73-8ADD-C3DE9A678D8D}"/>
    <cellStyle name="Normal 5 6 4 3" xfId="42620" xr:uid="{8964669D-8224-4D7C-A556-966137C00B0D}"/>
    <cellStyle name="Normal 5 6 4 4" xfId="54585" xr:uid="{1663ADA6-8B22-4E9A-A087-637B45F125D3}"/>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6 9" xfId="48602" xr:uid="{F372E876-E3B2-44D1-A583-83AA5E8E855C}"/>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2 4" xfId="58277" xr:uid="{129D4828-1764-4049-A4BA-D6B756CB99C9}"/>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2 7" xfId="52294" xr:uid="{87AD28F9-CCB5-4F2D-920A-05FB8B1887E7}"/>
    <cellStyle name="Normal 5 7 3" xfId="13470" xr:uid="{20217239-DAF0-4C01-923E-D6E14D9BA3F3}"/>
    <cellStyle name="Normal 5 7 3 2" xfId="31397" xr:uid="{33A69904-2697-4CA3-8F50-B982FDD0C6C8}"/>
    <cellStyle name="Normal 5 7 3 3" xfId="43342" xr:uid="{22ECA9E3-F4BF-4279-A473-5752BE31A598}"/>
    <cellStyle name="Normal 5 7 3 4" xfId="55307" xr:uid="{AB828468-3D11-4D37-A7C0-07B2456F3A8B}"/>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7 8" xfId="49324" xr:uid="{E661B6A9-B95B-4711-9E26-8EA2C9EECD32}"/>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2 4" xfId="56833" xr:uid="{9320A97A-2131-4CCE-BB57-1E86BD3C2907}"/>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8 7" xfId="50850" xr:uid="{509F3919-03E6-4916-969F-7FE65AA513B9}"/>
    <cellStyle name="Normal 5 9" xfId="12026" xr:uid="{06A3578A-66B4-47C5-995D-2C1AEA4FB4FB}"/>
    <cellStyle name="Normal 5 9 2" xfId="29953" xr:uid="{63ED1E46-5332-4ADF-B037-13679C79A30F}"/>
    <cellStyle name="Normal 5 9 3" xfId="41898" xr:uid="{4293B63F-CE94-42D1-ADC3-7E755B647054}"/>
    <cellStyle name="Normal 5 9 4" xfId="53863" xr:uid="{D09733D6-CD02-4820-B296-C411DD470EC8}"/>
    <cellStyle name="Normal 6" xfId="728" xr:uid="{00000000-0005-0000-0000-0000EE020000}"/>
    <cellStyle name="Normal 6 10" xfId="48545" xr:uid="{B211F52C-4802-45F8-8920-C9FE8E4B5288}"/>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2 4" xfId="59664" xr:uid="{492057F9-1346-43B7-829F-F3993B7D7EF8}"/>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2 7" xfId="53681" xr:uid="{99CC5371-2B15-4797-920D-C291C4F20CD5}"/>
    <cellStyle name="Normal 6 2 2 3" xfId="14857" xr:uid="{E156B271-FC55-4636-A1F7-9F5A53702965}"/>
    <cellStyle name="Normal 6 2 2 3 2" xfId="32784" xr:uid="{4F3B2A6C-60D4-46EB-A77A-204FD69E633E}"/>
    <cellStyle name="Normal 6 2 2 3 3" xfId="44729" xr:uid="{4F4A4ED8-97AA-4B2B-B4C4-53821CC9542B}"/>
    <cellStyle name="Normal 6 2 2 3 4" xfId="56694" xr:uid="{C4F1FBD8-21C5-425D-BEEC-6FED18B24811}"/>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2 8" xfId="50711" xr:uid="{8154A789-6AD9-4EAC-B555-DD988E2B7EB2}"/>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2 4" xfId="58220" xr:uid="{D372FA4F-1E34-43F5-84C7-3703C5314F63}"/>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3 7" xfId="52237" xr:uid="{9A14586A-587F-41C3-946A-9A9AF5D981CE}"/>
    <cellStyle name="Normal 6 2 4" xfId="13413" xr:uid="{057E5964-4427-408B-A17A-4B81DC69E1B7}"/>
    <cellStyle name="Normal 6 2 4 2" xfId="31340" xr:uid="{B0B00107-4279-4312-AEA4-CE04AC8BD3A0}"/>
    <cellStyle name="Normal 6 2 4 3" xfId="43285" xr:uid="{4C26ED7E-1ED9-4251-9D65-A11166094664}"/>
    <cellStyle name="Normal 6 2 4 4" xfId="55250" xr:uid="{41D89D7D-29DB-4AB9-A794-DE2DE5436AE3}"/>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2 9" xfId="49267" xr:uid="{A5467CFC-A518-4F4F-91DC-483E6388A23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2 4" xfId="58942" xr:uid="{5534AF09-C2D0-489E-969E-7C0FCCD1058E}"/>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2 7" xfId="52959" xr:uid="{53981877-15CB-4434-B49A-8FA3F7857D01}"/>
    <cellStyle name="Normal 6 3 3" xfId="14135" xr:uid="{3AE85A5B-F29B-4539-B083-42C018CDB514}"/>
    <cellStyle name="Normal 6 3 3 2" xfId="32062" xr:uid="{586B0F6F-4568-42BB-8797-53149B0A6E8A}"/>
    <cellStyle name="Normal 6 3 3 3" xfId="44007" xr:uid="{09117AEA-8067-4DF3-B2AA-BD1A575DD6EA}"/>
    <cellStyle name="Normal 6 3 3 4" xfId="55972" xr:uid="{C1C8BA2C-7DE0-47C9-BE60-A9BB79E5A4DE}"/>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3 8" xfId="49989" xr:uid="{CDA2EC18-4715-4D2C-896B-338836A69E3B}"/>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2 4" xfId="57498" xr:uid="{E0893F5F-D9B1-4DF0-9E06-346CDF6B9E7C}"/>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4 7" xfId="51515" xr:uid="{71172768-9FF0-4838-9160-3C319DC30523}"/>
    <cellStyle name="Normal 6 5" xfId="12691" xr:uid="{469F61BB-2661-48E3-8041-0582F22BCA33}"/>
    <cellStyle name="Normal 6 5 2" xfId="30618" xr:uid="{95FC80D7-FAC6-41EC-A27A-802132BA5E71}"/>
    <cellStyle name="Normal 6 5 3" xfId="42563" xr:uid="{EDBA098F-9680-45E1-AD71-71A4E4D556B0}"/>
    <cellStyle name="Normal 6 5 4" xfId="54528" xr:uid="{DA96887D-1D7D-4746-8A42-0F8827F3ED6D}"/>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2 4" xfId="59727" xr:uid="{A0EB12DD-28C4-4CB4-910D-53D3B8DC6578}"/>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2 7" xfId="53744" xr:uid="{EA2C3E54-7982-42CD-AD9A-3CF81DD6134F}"/>
    <cellStyle name="Normal 7 3" xfId="14920" xr:uid="{04A3D8AD-7E27-417E-8574-6D034E2F14A7}"/>
    <cellStyle name="Normal 7 3 2" xfId="32847" xr:uid="{AD6372D6-5C4A-4076-BD2B-142EBDE9F7E0}"/>
    <cellStyle name="Normal 7 3 3" xfId="44792" xr:uid="{CD063390-FDAB-4AE4-82BD-3417D401C323}"/>
    <cellStyle name="Normal 7 3 4" xfId="56757" xr:uid="{24133099-BEC7-43F0-9309-19D042657836}"/>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7 8" xfId="50774" xr:uid="{4F4A897A-9154-4414-AEF7-A6FB586DA28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2 4" xfId="59748" xr:uid="{02FDBDB2-01FC-4CBE-8637-3FCBC304C7DA}"/>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2 7" xfId="53765" xr:uid="{753D4D4C-9AC4-4A4C-ADEA-2DA2F2F31AEB}"/>
    <cellStyle name="Normal 8 3" xfId="14941" xr:uid="{423F34DB-63EF-4955-A93A-D599493E0661}"/>
    <cellStyle name="Normal 8 3 2" xfId="32868" xr:uid="{74BEBAB1-885B-4FDC-8680-11313A8F5FA1}"/>
    <cellStyle name="Normal 8 3 3" xfId="44813" xr:uid="{2AAEB4AD-6F0A-423A-8D80-6A4DDAA06135}"/>
    <cellStyle name="Normal 8 3 4" xfId="56778" xr:uid="{7CE7E5EB-D529-4C5C-AAA8-5C0539EB1CFB}"/>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8 8" xfId="50795" xr:uid="{AE63DBBA-E2F4-4C0A-AE77-766A2396FBFC}"/>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2 4" xfId="56799" xr:uid="{7DB03B3A-8045-4AD3-9F75-31C5E786AC8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 9 7" xfId="50816" xr:uid="{41ED7001-722C-497E-89CD-F5707D123C8B}"/>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0 4" xfId="53832" xr:uid="{393E20B8-3569-4D6D-891F-49F7D8C405FD}"/>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15" xfId="47848" xr:uid="{4A5E0463-1186-468E-BC35-49062E5CE4B6}"/>
    <cellStyle name="Note 16" xfId="59793" xr:uid="{7746D3C1-1C68-4F8C-B99C-718D9FE797A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0 4" xfId="53862" xr:uid="{1AA75A17-00AF-4FB0-B8B9-5A8F8158EF79}"/>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15" xfId="47879" xr:uid="{19AFEB03-764F-4698-921A-7590930C6011}"/>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13" xfId="47937" xr:uid="{00AFB45B-2820-40F4-AE62-93FFAECC7EAF}"/>
    <cellStyle name="Note 2 2 2" xfId="236" xr:uid="{00000000-0005-0000-0000-000038000000}"/>
    <cellStyle name="Note 2 2 2 10" xfId="36088" xr:uid="{A5C62196-78F4-4952-9ECE-805BA89F0908}"/>
    <cellStyle name="Note 2 2 2 11" xfId="48053" xr:uid="{C478E069-FCFB-44C0-8D27-806CEBDB027B}"/>
    <cellStyle name="Note 2 2 2 2" xfId="584" xr:uid="{00000000-0005-0000-0000-000038000000}"/>
    <cellStyle name="Note 2 2 2 2 10" xfId="48401" xr:uid="{2DA516B1-BCEA-4EC7-AE7C-C456965C6EB6}"/>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2 4" xfId="59520" xr:uid="{19447F5D-1E8C-4EF1-B136-2DC1DD60D916}"/>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2 7" xfId="53537" xr:uid="{1B62730C-42FE-49CA-A7B2-799CB2F77761}"/>
    <cellStyle name="Note 2 2 2 2 2 2 3" xfId="14713" xr:uid="{4FDEBF53-0205-46AB-97B0-73E1F6BF340A}"/>
    <cellStyle name="Note 2 2 2 2 2 2 3 2" xfId="32640" xr:uid="{45AE4B57-CDD6-407E-82FD-953635860D11}"/>
    <cellStyle name="Note 2 2 2 2 2 2 3 3" xfId="44585" xr:uid="{7993FA11-E734-42AB-B484-61F8B44872E7}"/>
    <cellStyle name="Note 2 2 2 2 2 2 3 4" xfId="56550" xr:uid="{54460AE8-B2E8-40DB-92F4-07561DBD224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2 8" xfId="50567" xr:uid="{B6646418-4D36-4E92-A39D-7D4187052C49}"/>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2 4" xfId="58076" xr:uid="{53A661F3-DCFA-4C0A-A667-BE43426C1EA6}"/>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3 7" xfId="52093" xr:uid="{03D94C9A-22CE-4066-BFA3-760FF0BA4D9F}"/>
    <cellStyle name="Note 2 2 2 2 2 4" xfId="13269" xr:uid="{29E543B9-F06B-4D46-A6F8-8826C87A9F4C}"/>
    <cellStyle name="Note 2 2 2 2 2 4 2" xfId="31196" xr:uid="{027A8C2B-BCF2-4583-9653-8748EA077497}"/>
    <cellStyle name="Note 2 2 2 2 2 4 3" xfId="43141" xr:uid="{852F6FA7-93BE-4DD2-BC43-6CFB6F03962B}"/>
    <cellStyle name="Note 2 2 2 2 2 4 4" xfId="55106" xr:uid="{F3678308-1E9C-4465-B7F5-22D4603C125A}"/>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2 9" xfId="49123" xr:uid="{C5212F13-4F4F-4A40-A0BE-3758A3248091}"/>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2 4" xfId="58798" xr:uid="{1B9B56EA-5E6F-4B31-A0C9-E7E72C5A90DB}"/>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2 7" xfId="52815" xr:uid="{75462388-FA97-43D8-8ED8-8E4E0D3B0F39}"/>
    <cellStyle name="Note 2 2 2 2 3 3" xfId="13991" xr:uid="{C4183071-224C-4789-AE9E-6DF551F1F687}"/>
    <cellStyle name="Note 2 2 2 2 3 3 2" xfId="31918" xr:uid="{E5B432E0-312E-4A4E-AA39-C80EE7CFAA84}"/>
    <cellStyle name="Note 2 2 2 2 3 3 3" xfId="43863" xr:uid="{98340662-7495-4E3E-B7FF-290FDABF2876}"/>
    <cellStyle name="Note 2 2 2 2 3 3 4" xfId="55828" xr:uid="{2D0BC8A4-AE00-4CB7-9244-DB786829DFAB}"/>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3 8" xfId="49845" xr:uid="{4F7038A0-0F20-4D16-8BFB-96961E51C4A6}"/>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2 4" xfId="57354" xr:uid="{DACA751A-6D58-4744-B4EE-BCE5AE99835E}"/>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4 7" xfId="51371" xr:uid="{1699329E-4F39-4940-9DD8-1A0310EAB631}"/>
    <cellStyle name="Note 2 2 2 2 5" xfId="12547" xr:uid="{8A0BF7A6-D01C-4C38-A3CE-1EEA0E572E16}"/>
    <cellStyle name="Note 2 2 2 2 5 2" xfId="30474" xr:uid="{4821FCC3-AA9C-4E74-A174-0424279140E0}"/>
    <cellStyle name="Note 2 2 2 2 5 3" xfId="42419" xr:uid="{6D0AF857-09D5-4DD4-BD77-EF5299B25BB7}"/>
    <cellStyle name="Note 2 2 2 2 5 4" xfId="54384" xr:uid="{E6834402-3344-4EE3-8A59-AE9D4E0F562A}"/>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2 4" xfId="59172" xr:uid="{EBADCB45-6E42-4F08-A430-999ED54C8C91}"/>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2 7" xfId="53189" xr:uid="{A7D007E1-0E4F-4EDD-B2D9-695680751214}"/>
    <cellStyle name="Note 2 2 2 3 2 3" xfId="14365" xr:uid="{22DA125D-86B7-40CF-BF32-592670A9195E}"/>
    <cellStyle name="Note 2 2 2 3 2 3 2" xfId="32292" xr:uid="{59CAF22B-1B0C-4544-A857-6414B6D295AE}"/>
    <cellStyle name="Note 2 2 2 3 2 3 3" xfId="44237" xr:uid="{BEFE6900-055F-4A49-A311-16B0C952EE97}"/>
    <cellStyle name="Note 2 2 2 3 2 3 4" xfId="56202" xr:uid="{8D663CF3-00C0-4858-93CD-B6C439D73B71}"/>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2 8" xfId="50219" xr:uid="{901F0855-009B-411C-8A45-960CB4365184}"/>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2 4" xfId="57728" xr:uid="{D83C8D5A-E52F-4B12-8EFA-959637312149}"/>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3 7" xfId="51745" xr:uid="{7250B47C-9EE7-4DBE-8EB9-6C268072AD2C}"/>
    <cellStyle name="Note 2 2 2 3 4" xfId="12921" xr:uid="{E904DCF3-3451-45FF-9088-2995766BF385}"/>
    <cellStyle name="Note 2 2 2 3 4 2" xfId="30848" xr:uid="{A83A3AD5-19C8-4BE0-ACA0-95FFADFFD6ED}"/>
    <cellStyle name="Note 2 2 2 3 4 3" xfId="42793" xr:uid="{60444942-8AA2-4511-AC2D-7792D4651231}"/>
    <cellStyle name="Note 2 2 2 3 4 4" xfId="54758" xr:uid="{A4B6F75F-AA2A-4A0F-8177-8A97F511E018}"/>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3 9" xfId="48775" xr:uid="{2898C218-46FE-44A5-A730-8122FB97EAE2}"/>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2 4" xfId="58450" xr:uid="{9AA99426-158E-43D3-BB1B-1E72E25C305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2 7" xfId="52467" xr:uid="{92A7A96B-C73F-475E-B001-4B3F2EEF8D67}"/>
    <cellStyle name="Note 2 2 2 4 3" xfId="13643" xr:uid="{C57A37F8-3F9C-4F62-A8E9-1E81AB12AAE7}"/>
    <cellStyle name="Note 2 2 2 4 3 2" xfId="31570" xr:uid="{AD96489C-86C2-4B47-99B9-6466B2D48898}"/>
    <cellStyle name="Note 2 2 2 4 3 3" xfId="43515" xr:uid="{8908A339-0ED5-48F9-8F2A-A07E1A421607}"/>
    <cellStyle name="Note 2 2 2 4 3 4" xfId="55480" xr:uid="{6B9E4B2F-7A4C-4420-96EE-310AA42EE86C}"/>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4 8" xfId="49497" xr:uid="{00575E51-0565-41A1-97E0-5C79D0616A49}"/>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2 4" xfId="57006" xr:uid="{B8762C27-E830-4CE1-8B32-546FF096DB90}"/>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5 7" xfId="51023" xr:uid="{5BB9D495-8138-4539-B1CB-311BE65E8058}"/>
    <cellStyle name="Note 2 2 2 6" xfId="12199" xr:uid="{62D5F67E-AB70-405B-9F1F-612111597697}"/>
    <cellStyle name="Note 2 2 2 6 2" xfId="30126" xr:uid="{1E13B534-77E0-43B1-A223-4422E74B20AE}"/>
    <cellStyle name="Note 2 2 2 6 3" xfId="42071" xr:uid="{AE7ECAA2-4571-4E09-BBC5-D95D53D76DAE}"/>
    <cellStyle name="Note 2 2 2 6 4" xfId="54036" xr:uid="{5CBBB2FA-C2FD-4239-AE15-E91602586568}"/>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11" xfId="48169" xr:uid="{186C1223-D4A7-414C-B144-3A316412B523}"/>
    <cellStyle name="Note 2 2 3 2" xfId="700" xr:uid="{00000000-0005-0000-0000-000038000000}"/>
    <cellStyle name="Note 2 2 3 2 10" xfId="48517" xr:uid="{B8463275-DB88-43B1-AE15-4B5CC50B81B6}"/>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2 4" xfId="59636" xr:uid="{1CD5C56B-328F-40C8-8A81-D1E987343B5A}"/>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2 7" xfId="53653" xr:uid="{D8E5D1FC-B05C-4B63-BF4E-7442025B44AA}"/>
    <cellStyle name="Note 2 2 3 2 2 2 3" xfId="14829" xr:uid="{80249FD8-A04B-4493-B5AD-CD4308DE01DE}"/>
    <cellStyle name="Note 2 2 3 2 2 2 3 2" xfId="32756" xr:uid="{EFEACA96-673A-4FC4-90C8-A743AFA02852}"/>
    <cellStyle name="Note 2 2 3 2 2 2 3 3" xfId="44701" xr:uid="{9BB7E464-09F5-432B-AF0F-70A9DD30F5AA}"/>
    <cellStyle name="Note 2 2 3 2 2 2 3 4" xfId="56666" xr:uid="{0842C55C-2865-4740-B634-F14EB39014FF}"/>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2 8" xfId="50683" xr:uid="{AB8F017E-7E9E-41DC-B6FF-41E2AA3AF8C2}"/>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2 4" xfId="58192" xr:uid="{FE95C6E0-1F26-4EBC-B1C7-39286503283D}"/>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3 7" xfId="52209" xr:uid="{07BFF180-7EB1-4AD9-AD73-4ACF6AC81AAF}"/>
    <cellStyle name="Note 2 2 3 2 2 4" xfId="13385" xr:uid="{513B6FCB-342F-4B24-B827-F5504B0E9259}"/>
    <cellStyle name="Note 2 2 3 2 2 4 2" xfId="31312" xr:uid="{D7FCBC83-2281-419C-8B56-3C388A77A076}"/>
    <cellStyle name="Note 2 2 3 2 2 4 3" xfId="43257" xr:uid="{F12D5928-55CF-4B92-BBDA-368E99637581}"/>
    <cellStyle name="Note 2 2 3 2 2 4 4" xfId="55222" xr:uid="{9B66A51D-DE04-4724-9EBE-20297FA5675B}"/>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2 9" xfId="49239" xr:uid="{4AF03334-0F68-4FB2-9ADE-55B23C039F9E}"/>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2 4" xfId="58914" xr:uid="{4BC0BD1D-4467-4A74-A829-5368557BE97C}"/>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2 7" xfId="52931" xr:uid="{7B11D5D0-E72D-4656-A159-F6C874C5710F}"/>
    <cellStyle name="Note 2 2 3 2 3 3" xfId="14107" xr:uid="{C482D134-DEBC-4816-9106-9FE567CFCA5A}"/>
    <cellStyle name="Note 2 2 3 2 3 3 2" xfId="32034" xr:uid="{8A498BBB-0161-4E12-9337-CB76A4B17E8B}"/>
    <cellStyle name="Note 2 2 3 2 3 3 3" xfId="43979" xr:uid="{1584156F-AE50-4979-942D-28654684A597}"/>
    <cellStyle name="Note 2 2 3 2 3 3 4" xfId="55944" xr:uid="{94DA0B88-B679-449B-A166-67A5D457F815}"/>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3 8" xfId="49961" xr:uid="{DFAD1F48-95B7-4E13-862E-274EF16B12E6}"/>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2 4" xfId="57470" xr:uid="{575C1362-8A68-4F69-AB65-5F1A8F82EFFA}"/>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4 7" xfId="51487" xr:uid="{A76B321C-E779-4A79-AF91-8B999457238B}"/>
    <cellStyle name="Note 2 2 3 2 5" xfId="12663" xr:uid="{ACDA7482-C8E1-4D3A-99C9-737A7D050B7F}"/>
    <cellStyle name="Note 2 2 3 2 5 2" xfId="30590" xr:uid="{97069483-7ACA-4CCC-AC27-BCA0883A0278}"/>
    <cellStyle name="Note 2 2 3 2 5 3" xfId="42535" xr:uid="{48CBE10D-9C1E-42AE-B261-6ACE16F9E103}"/>
    <cellStyle name="Note 2 2 3 2 5 4" xfId="54500" xr:uid="{A45C4BBF-C0CE-4C68-96DE-713D9A5451FF}"/>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2 4" xfId="59288" xr:uid="{18B20D07-3B4D-4A73-AE8A-2B0E7622C658}"/>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2 7" xfId="53305" xr:uid="{FD080279-926A-487B-ACA5-D9C2B4D915E0}"/>
    <cellStyle name="Note 2 2 3 3 2 3" xfId="14481" xr:uid="{EEE1B00E-3F69-4A3D-BDA5-2AF0E6BC1B4B}"/>
    <cellStyle name="Note 2 2 3 3 2 3 2" xfId="32408" xr:uid="{F20E1969-89CD-4FE1-AC9E-6E3D2D3B9403}"/>
    <cellStyle name="Note 2 2 3 3 2 3 3" xfId="44353" xr:uid="{D17EBD7A-DA7B-4857-A9C5-F12A6FA17BBD}"/>
    <cellStyle name="Note 2 2 3 3 2 3 4" xfId="56318" xr:uid="{5A7DC7E2-22B2-4B8A-82AE-B4CD65E4CC14}"/>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2 8" xfId="50335" xr:uid="{6DF4AB15-5085-4488-A652-54F6E9E59315}"/>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2 4" xfId="57844" xr:uid="{883613F2-928D-4012-A215-2855C7988D90}"/>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3 7" xfId="51861" xr:uid="{5E0F0462-5319-4941-ACBE-5B66C9D08EF8}"/>
    <cellStyle name="Note 2 2 3 3 4" xfId="13037" xr:uid="{F9109FC4-F24B-43CA-9F92-F14F864802ED}"/>
    <cellStyle name="Note 2 2 3 3 4 2" xfId="30964" xr:uid="{16BA0E07-4F5F-4674-8351-F858D35341C8}"/>
    <cellStyle name="Note 2 2 3 3 4 3" xfId="42909" xr:uid="{068E63B3-D2CF-4E17-B91A-A624DE67FFED}"/>
    <cellStyle name="Note 2 2 3 3 4 4" xfId="54874" xr:uid="{35714F0C-D8FC-4B6C-8BB2-ED3B430760B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3 9" xfId="48891" xr:uid="{D09C93FC-5A9D-4FB1-9161-323BEE1FF1D6}"/>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2 4" xfId="58566" xr:uid="{74799543-6133-4E35-B842-485FE648D58D}"/>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2 7" xfId="52583" xr:uid="{D1E89623-F596-405C-AFB4-42B799EB13CB}"/>
    <cellStyle name="Note 2 2 3 4 3" xfId="13759" xr:uid="{624D20FC-0371-4313-9F46-B64FDCE41667}"/>
    <cellStyle name="Note 2 2 3 4 3 2" xfId="31686" xr:uid="{755E5F86-9B7D-4BD2-B5D2-53992FCC5245}"/>
    <cellStyle name="Note 2 2 3 4 3 3" xfId="43631" xr:uid="{5A80CAEC-5440-4B5D-93AE-6A2B23BC8F09}"/>
    <cellStyle name="Note 2 2 3 4 3 4" xfId="55596" xr:uid="{2AC1D386-4C5F-4924-8FF2-79D61330118A}"/>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4 8" xfId="49613" xr:uid="{BE5ECA7B-FBBB-4893-8887-C2C2B9C30713}"/>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2 4" xfId="57122" xr:uid="{6E0B6191-0ACD-45D1-920F-4D1F3EFAD7C3}"/>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5 7" xfId="51139" xr:uid="{35738E37-1CC1-46F0-908B-1741F91592DC}"/>
    <cellStyle name="Note 2 2 3 6" xfId="12315" xr:uid="{5BC8E24B-6F13-4039-AF26-71BCE303FB46}"/>
    <cellStyle name="Note 2 2 3 6 2" xfId="30242" xr:uid="{F411172E-2825-4245-B5FC-AFEF08EF7428}"/>
    <cellStyle name="Note 2 2 3 6 3" xfId="42187" xr:uid="{9F627FB3-36A6-444D-9D35-5D2A6AD1EDF9}"/>
    <cellStyle name="Note 2 2 3 6 4" xfId="54152" xr:uid="{B859AE53-7E74-416C-86F8-25186296CF5F}"/>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10" xfId="48285" xr:uid="{2188A4B9-44D7-4351-A4A4-BFD1C5376757}"/>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2 4" xfId="59404" xr:uid="{847058AB-8D4F-4B0A-83B1-429F95EACA15}"/>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2 7" xfId="53421" xr:uid="{58752EA0-481B-468F-956F-82BF09412BC4}"/>
    <cellStyle name="Note 2 2 4 2 2 3" xfId="14597" xr:uid="{CEAEEADA-1793-40A9-B19A-4D810FE44F09}"/>
    <cellStyle name="Note 2 2 4 2 2 3 2" xfId="32524" xr:uid="{E5DB9458-7A57-4380-9739-F95C1FA62154}"/>
    <cellStyle name="Note 2 2 4 2 2 3 3" xfId="44469" xr:uid="{0BA16C85-FF32-4F88-9115-A581ABB4CC88}"/>
    <cellStyle name="Note 2 2 4 2 2 3 4" xfId="56434" xr:uid="{CA776669-3332-423A-8933-7DE7A331200C}"/>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2 8" xfId="50451" xr:uid="{EBE6FB6D-5A02-4271-A3BC-613B9AC97BF6}"/>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2 4" xfId="57960" xr:uid="{DB991E76-6A48-400C-BAEB-3C00C1D8FF9B}"/>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3 7" xfId="51977" xr:uid="{52A180F9-1A31-44D3-B4F6-18E7E4600F9A}"/>
    <cellStyle name="Note 2 2 4 2 4" xfId="13153" xr:uid="{F49B64C3-3054-4394-B483-35131A2653DB}"/>
    <cellStyle name="Note 2 2 4 2 4 2" xfId="31080" xr:uid="{E7626843-95FA-4C5C-84E3-048BF747F7DF}"/>
    <cellStyle name="Note 2 2 4 2 4 3" xfId="43025" xr:uid="{27814C99-90B3-4132-8E9F-F968F5A8C2EF}"/>
    <cellStyle name="Note 2 2 4 2 4 4" xfId="54990" xr:uid="{21415540-5665-44E9-BCD7-0DFF4F59EB32}"/>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2 9" xfId="49007" xr:uid="{27F7FE8D-6C9A-46DE-8541-8844CDE5F0B9}"/>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2 4" xfId="58682" xr:uid="{E944ACCC-9B85-4790-A546-8E4D35036124}"/>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2 7" xfId="52699" xr:uid="{589A5043-105F-496E-B3D2-2BC0900E77AD}"/>
    <cellStyle name="Note 2 2 4 3 3" xfId="13875" xr:uid="{9FC42BDF-AE89-4C81-9E94-5EA0C914F189}"/>
    <cellStyle name="Note 2 2 4 3 3 2" xfId="31802" xr:uid="{85524CE9-32CC-4937-8E32-93C93A942FBB}"/>
    <cellStyle name="Note 2 2 4 3 3 3" xfId="43747" xr:uid="{3A622976-DD45-4464-9182-C569AA2D13DD}"/>
    <cellStyle name="Note 2 2 4 3 3 4" xfId="55712" xr:uid="{8785A556-A8D1-4282-9D7E-6806BA033EB8}"/>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3 8" xfId="49729" xr:uid="{519E3E6A-9160-4363-81ED-7B921E374854}"/>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2 4" xfId="57238" xr:uid="{8AF5DD77-2950-4CEF-B213-41677C69230C}"/>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4 7" xfId="51255" xr:uid="{426BE35F-D19D-4450-BC47-673069946383}"/>
    <cellStyle name="Note 2 2 4 5" xfId="12431" xr:uid="{8900A9C6-3A09-481F-ACAA-92729F2079E8}"/>
    <cellStyle name="Note 2 2 4 5 2" xfId="30358" xr:uid="{D971B89C-29C5-4D89-9FD0-4100A2EE24C0}"/>
    <cellStyle name="Note 2 2 4 5 3" xfId="42303" xr:uid="{3B30E000-B13D-404C-8740-E3463FA2F6CB}"/>
    <cellStyle name="Note 2 2 4 5 4" xfId="54268" xr:uid="{C3DC6152-84EB-407F-9042-7F28756B768A}"/>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2 4" xfId="59056" xr:uid="{80CBF24F-BE9B-45D3-A4BA-0D432942EF7F}"/>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2 7" xfId="53073" xr:uid="{D7E6F28D-5821-4B35-8823-F5CF9CA19DE5}"/>
    <cellStyle name="Note 2 2 5 2 3" xfId="14249" xr:uid="{B4AC09B2-8035-4D64-BC9D-2E6396F5088E}"/>
    <cellStyle name="Note 2 2 5 2 3 2" xfId="32176" xr:uid="{6302B93C-E3D9-433F-A000-EC1234EEF51B}"/>
    <cellStyle name="Note 2 2 5 2 3 3" xfId="44121" xr:uid="{BA476FA1-4F28-497C-823F-9AB8C212D459}"/>
    <cellStyle name="Note 2 2 5 2 3 4" xfId="56086" xr:uid="{B38A0774-43F0-464E-8B35-C94719F3AA3E}"/>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2 8" xfId="50103" xr:uid="{0B9091DC-E51D-49CE-A7E4-8DDF6AA37703}"/>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2 4" xfId="57612" xr:uid="{AEFC4E9C-7412-42E9-BE60-ADAFC66AA18C}"/>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3 7" xfId="51629" xr:uid="{1A33B592-881B-4090-86C2-C550831B9609}"/>
    <cellStyle name="Note 2 2 5 4" xfId="12805" xr:uid="{513FB1DE-7673-465F-8E66-96F59D03020A}"/>
    <cellStyle name="Note 2 2 5 4 2" xfId="30732" xr:uid="{C917354B-CF0A-496D-961A-33312C369E71}"/>
    <cellStyle name="Note 2 2 5 4 3" xfId="42677" xr:uid="{8611D054-D9C5-469B-93D7-22488A526F54}"/>
    <cellStyle name="Note 2 2 5 4 4" xfId="54642" xr:uid="{747EF6D1-DDE2-42B1-B366-787D3099EBDB}"/>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5 9" xfId="48659" xr:uid="{7E1F69C4-1F03-45BE-B4D1-0ECF69EA0EA0}"/>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2 4" xfId="58334" xr:uid="{6270B650-8A3E-49AE-A5FF-0DD5B11903ED}"/>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2 7" xfId="52351" xr:uid="{FC38371B-145D-4E86-B7D4-CBD7FDF4A773}"/>
    <cellStyle name="Note 2 2 6 3" xfId="13527" xr:uid="{6E1BA136-2B29-4495-87B4-597372579F8E}"/>
    <cellStyle name="Note 2 2 6 3 2" xfId="31454" xr:uid="{9C8493FA-5934-448F-8FE1-CE5DD4AB1992}"/>
    <cellStyle name="Note 2 2 6 3 3" xfId="43399" xr:uid="{98431766-71D9-4C3F-8A15-FB17336D01F4}"/>
    <cellStyle name="Note 2 2 6 3 4" xfId="55364" xr:uid="{B3E4DDA1-C1A0-423F-9272-F1BD97B7FCAB}"/>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6 8" xfId="49381" xr:uid="{5B58E6E2-75E8-4BD1-A44E-0F9CA30045EB}"/>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2 4" xfId="56890" xr:uid="{71A23845-D917-48BE-9A26-8EBAE767EA80}"/>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7 7" xfId="50907" xr:uid="{34D2F8AC-30A0-4D6E-91DC-9BFF4AC99E94}"/>
    <cellStyle name="Note 2 2 8" xfId="12083" xr:uid="{60E54AB1-171B-4287-86EF-3949371718B5}"/>
    <cellStyle name="Note 2 2 8 2" xfId="30010" xr:uid="{BBF996FE-08E3-4C3B-B7B3-E340CCB2A5DE}"/>
    <cellStyle name="Note 2 2 8 3" xfId="41955" xr:uid="{FCC6A570-6EEC-4A44-A4A8-695EDD6C7653}"/>
    <cellStyle name="Note 2 2 8 4" xfId="53920" xr:uid="{6022E46D-CBC0-4D6C-B03A-1C9D1B0C4172}"/>
    <cellStyle name="Note 2 2 9" xfId="18042" xr:uid="{EA0FCC0A-0BA6-4090-94D5-D89ADB81EC7F}"/>
    <cellStyle name="Note 2 3" xfId="178" xr:uid="{00000000-0005-0000-0000-000038000000}"/>
    <cellStyle name="Note 2 3 10" xfId="36030" xr:uid="{50BFB315-9296-4C04-8D36-87B413F2CC9C}"/>
    <cellStyle name="Note 2 3 11" xfId="47995" xr:uid="{0F24AFDC-4EF6-43A1-817B-AF410233B8DB}"/>
    <cellStyle name="Note 2 3 2" xfId="526" xr:uid="{00000000-0005-0000-0000-000038000000}"/>
    <cellStyle name="Note 2 3 2 10" xfId="48343" xr:uid="{EADB1681-D315-4230-9320-7BEBC5FA68CC}"/>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2 4" xfId="59462" xr:uid="{AACB39CD-C7D2-4F74-8CBD-4A41EE8CDF3C}"/>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2 7" xfId="53479" xr:uid="{F578B5F4-748A-4A39-ABF7-09AD6443F30A}"/>
    <cellStyle name="Note 2 3 2 2 2 3" xfId="14655" xr:uid="{C45510E5-42AF-4D19-916E-DF845C40B290}"/>
    <cellStyle name="Note 2 3 2 2 2 3 2" xfId="32582" xr:uid="{824C0816-AD18-4782-BD0F-8CC59CCABAD8}"/>
    <cellStyle name="Note 2 3 2 2 2 3 3" xfId="44527" xr:uid="{62890568-1119-40AC-BC11-0C5F0A0428AB}"/>
    <cellStyle name="Note 2 3 2 2 2 3 4" xfId="56492" xr:uid="{B6E3EC02-6E2B-4D99-8351-9CFBF03D9ECF}"/>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2 8" xfId="50509" xr:uid="{05CFA4B3-77CA-40A7-972E-88119F704EDC}"/>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2 4" xfId="58018" xr:uid="{8F0BEC60-8E8D-4360-8E92-F7DB904BB45B}"/>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3 7" xfId="52035" xr:uid="{0C52639D-F2F0-43A4-B265-9A0D9894C1B3}"/>
    <cellStyle name="Note 2 3 2 2 4" xfId="13211" xr:uid="{8762A2DC-8DAB-4370-9BED-147869ED6C07}"/>
    <cellStyle name="Note 2 3 2 2 4 2" xfId="31138" xr:uid="{6AED9FD7-B5C0-4417-A6F3-DAD3907A8A69}"/>
    <cellStyle name="Note 2 3 2 2 4 3" xfId="43083" xr:uid="{36149126-4824-4F61-B277-4EAFE56DB972}"/>
    <cellStyle name="Note 2 3 2 2 4 4" xfId="55048" xr:uid="{3DD161EA-58F8-47ED-92D5-DCB89F07DF6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2 9" xfId="49065" xr:uid="{718857D6-F535-4CBA-96DF-6CB0B1E85D56}"/>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2 4" xfId="58740" xr:uid="{B1A141AC-7EC2-4A5B-A071-BB6050F1BAE2}"/>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2 7" xfId="52757" xr:uid="{CAF8CB7E-0711-4855-8DD6-4596679C5036}"/>
    <cellStyle name="Note 2 3 2 3 3" xfId="13933" xr:uid="{9718B42C-D19C-45A2-B3E7-4B8BA1B87040}"/>
    <cellStyle name="Note 2 3 2 3 3 2" xfId="31860" xr:uid="{0E9D46F3-46F0-4855-BAD3-BD050AC1A943}"/>
    <cellStyle name="Note 2 3 2 3 3 3" xfId="43805" xr:uid="{1BEC7CF0-E6CD-4C77-AE3C-711D9944D7FC}"/>
    <cellStyle name="Note 2 3 2 3 3 4" xfId="55770" xr:uid="{43BDB674-B75B-438A-86B7-66F886B3024F}"/>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3 8" xfId="49787" xr:uid="{3D3A1F1D-2FB3-44A5-9CB4-C7D219C06951}"/>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2 4" xfId="57296" xr:uid="{3AAD957F-4D33-4C2C-A397-1CA3C76CE3E1}"/>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4 7" xfId="51313" xr:uid="{8EB2A008-C63A-4E6E-8CE0-B2788D96B6BB}"/>
    <cellStyle name="Note 2 3 2 5" xfId="12489" xr:uid="{1925D334-000F-4A9A-AEB9-5D74CAED2883}"/>
    <cellStyle name="Note 2 3 2 5 2" xfId="30416" xr:uid="{3A5C987D-0B0E-4C07-B84A-06C85C047272}"/>
    <cellStyle name="Note 2 3 2 5 3" xfId="42361" xr:uid="{06B00944-147F-4B81-95DD-50BC0C886A95}"/>
    <cellStyle name="Note 2 3 2 5 4" xfId="54326" xr:uid="{CE8F73FC-6DBC-4BF4-8F43-285302EE1611}"/>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2 4" xfId="59114" xr:uid="{F38F52CD-26E5-481C-9090-F7D92E98B90E}"/>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2 7" xfId="53131" xr:uid="{5564E47E-1583-4D33-A580-C9815C5F2F45}"/>
    <cellStyle name="Note 2 3 3 2 3" xfId="14307" xr:uid="{C2D42414-1720-4B65-AC98-36C2D4D2C4C9}"/>
    <cellStyle name="Note 2 3 3 2 3 2" xfId="32234" xr:uid="{F14E143E-85E1-43ED-A7E2-F9F23667EDF8}"/>
    <cellStyle name="Note 2 3 3 2 3 3" xfId="44179" xr:uid="{1D921B69-9460-4A64-8577-C929BB18BD07}"/>
    <cellStyle name="Note 2 3 3 2 3 4" xfId="56144" xr:uid="{A3627D1B-7A79-45D9-B3C5-9299E8A5562C}"/>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2 8" xfId="50161" xr:uid="{60C2EBC5-91D8-4BFB-AFDB-FBB0A234379D}"/>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2 4" xfId="57670" xr:uid="{A20DD50E-EE3F-4284-A3A1-4AB2D1E9725C}"/>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3 7" xfId="51687" xr:uid="{557CF31B-57A7-4F8A-8C7D-DFCBC060A7C7}"/>
    <cellStyle name="Note 2 3 3 4" xfId="12863" xr:uid="{225BD330-B049-4DFC-9F4D-869E0C1B13C4}"/>
    <cellStyle name="Note 2 3 3 4 2" xfId="30790" xr:uid="{1A0EEF2F-9364-4D95-9011-B6ACCC6EBDDF}"/>
    <cellStyle name="Note 2 3 3 4 3" xfId="42735" xr:uid="{8909B5A7-DF7E-4CD5-98C9-BE97C49422C3}"/>
    <cellStyle name="Note 2 3 3 4 4" xfId="54700" xr:uid="{52FCFC87-0B85-477C-9662-640990610D48}"/>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3 9" xfId="48717" xr:uid="{2F20249C-B590-4CFD-9C21-1C37D55D4341}"/>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2 4" xfId="58392" xr:uid="{6C040E9D-0D83-4944-8B43-23DBD6B7DF5F}"/>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2 7" xfId="52409" xr:uid="{FF90D0BB-7F73-4368-B63F-0E6899A77DED}"/>
    <cellStyle name="Note 2 3 4 3" xfId="13585" xr:uid="{259D2849-E24A-48B9-A429-D24DF2C6D2A9}"/>
    <cellStyle name="Note 2 3 4 3 2" xfId="31512" xr:uid="{7C2B7956-EEF1-4E4B-83C2-E58C62145FEA}"/>
    <cellStyle name="Note 2 3 4 3 3" xfId="43457" xr:uid="{B5E0E337-5DA8-41EA-A859-79E9BC3371F8}"/>
    <cellStyle name="Note 2 3 4 3 4" xfId="55422" xr:uid="{3D5A29F5-EBDF-49A6-B5EE-AA2091B5B026}"/>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4 8" xfId="49439" xr:uid="{222EFEB6-73C7-4CED-B4E2-87AB659C677E}"/>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2 4" xfId="56948" xr:uid="{1004B9C3-EB66-4F69-8718-E67DF97B57F7}"/>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5 7" xfId="50965" xr:uid="{B55436CA-AF63-4C24-946D-F0FD9C381448}"/>
    <cellStyle name="Note 2 3 6" xfId="12141" xr:uid="{92C63A2B-1898-443C-9B3D-BD59B16F403A}"/>
    <cellStyle name="Note 2 3 6 2" xfId="30068" xr:uid="{E805A605-D702-4E0A-8AD1-E4A7E67AFE6E}"/>
    <cellStyle name="Note 2 3 6 3" xfId="42013" xr:uid="{741AC4DE-110C-458C-8CB1-EF9E5D35DE37}"/>
    <cellStyle name="Note 2 3 6 4" xfId="53978" xr:uid="{6D885B54-20E9-4D4D-98A9-ABA2563C40A1}"/>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11" xfId="48111" xr:uid="{CDC4DC97-26E2-4815-A8CD-E264417F1A04}"/>
    <cellStyle name="Note 2 4 2" xfId="642" xr:uid="{00000000-0005-0000-0000-000038000000}"/>
    <cellStyle name="Note 2 4 2 10" xfId="48459" xr:uid="{CFB73BF9-BAD8-4D4F-9E05-182CBA5B6328}"/>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2 4" xfId="59578" xr:uid="{EF1CAE3B-C886-40E7-A88E-BCAAEC8BF53A}"/>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2 7" xfId="53595" xr:uid="{29496660-92D3-476C-9DC9-70237D7E6687}"/>
    <cellStyle name="Note 2 4 2 2 2 3" xfId="14771" xr:uid="{71F38190-DFB5-4199-9DF3-4783E96836BA}"/>
    <cellStyle name="Note 2 4 2 2 2 3 2" xfId="32698" xr:uid="{3F65B294-AE3D-41F6-BD55-96D3ECB3D816}"/>
    <cellStyle name="Note 2 4 2 2 2 3 3" xfId="44643" xr:uid="{E2D40A4E-7DF7-4767-8003-8A6EB40B3E32}"/>
    <cellStyle name="Note 2 4 2 2 2 3 4" xfId="56608" xr:uid="{B43F30E1-955A-4DF2-B7D6-E47E6F45B166}"/>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2 8" xfId="50625" xr:uid="{C8B10420-F402-4A93-ABA3-6DCDD33B49FB}"/>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2 4" xfId="58134" xr:uid="{0AB6A136-0705-4D84-A862-A760B579AA96}"/>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3 7" xfId="52151" xr:uid="{471EA6AD-C164-40BA-887B-2E6C18820AD2}"/>
    <cellStyle name="Note 2 4 2 2 4" xfId="13327" xr:uid="{B4B4CCA0-3656-40A5-9277-64243A4F05F2}"/>
    <cellStyle name="Note 2 4 2 2 4 2" xfId="31254" xr:uid="{74472A5F-ACD8-46CB-81F6-0D8BEBB6547D}"/>
    <cellStyle name="Note 2 4 2 2 4 3" xfId="43199" xr:uid="{7672B548-45F1-4A23-B2CC-AA60990543C8}"/>
    <cellStyle name="Note 2 4 2 2 4 4" xfId="55164" xr:uid="{F501B9AE-020B-480F-943F-C4CF6D4C49F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2 9" xfId="49181" xr:uid="{90DB4437-A648-4C5F-86C1-11BC1FFCF26B}"/>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2 4" xfId="58856" xr:uid="{DA7AA363-D3AC-4385-A4FE-AD3FB633FE0C}"/>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2 7" xfId="52873" xr:uid="{F758AFFC-1E77-49C4-89D0-2E2E360936FE}"/>
    <cellStyle name="Note 2 4 2 3 3" xfId="14049" xr:uid="{BB15B3AB-D26B-48AA-A48A-FEA95E2BA48C}"/>
    <cellStyle name="Note 2 4 2 3 3 2" xfId="31976" xr:uid="{EE9AE0D3-0C99-460D-AF78-C705E2EE21B4}"/>
    <cellStyle name="Note 2 4 2 3 3 3" xfId="43921" xr:uid="{637A95E6-6659-4809-A588-8D7E43C0BCDE}"/>
    <cellStyle name="Note 2 4 2 3 3 4" xfId="55886" xr:uid="{33C62F54-222B-48C6-ABE2-76FF362359C0}"/>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3 8" xfId="49903" xr:uid="{5F6C8121-099F-4BDA-BCD3-916A79F9A28E}"/>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2 4" xfId="57412" xr:uid="{A9C06923-1199-4DB0-9641-05600C62A53C}"/>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4 7" xfId="51429" xr:uid="{85C01824-1EA7-4F3B-ABB5-1B1694CDA655}"/>
    <cellStyle name="Note 2 4 2 5" xfId="12605" xr:uid="{AA85766A-62F3-43C2-8566-68D9CE8B1E76}"/>
    <cellStyle name="Note 2 4 2 5 2" xfId="30532" xr:uid="{33F4BE43-13A0-4B4F-ADCE-B9454DD9B8C0}"/>
    <cellStyle name="Note 2 4 2 5 3" xfId="42477" xr:uid="{70C9C18A-ABA6-4B99-97E1-141FD29BED4A}"/>
    <cellStyle name="Note 2 4 2 5 4" xfId="54442" xr:uid="{8899111B-94BA-45E7-9B92-3C121FB3ED46}"/>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2 4" xfId="59230" xr:uid="{56A192FF-3F2B-4237-8B28-0638D44AA63D}"/>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2 7" xfId="53247" xr:uid="{528C9DE7-BD20-40AD-BA17-F84F7295E6AA}"/>
    <cellStyle name="Note 2 4 3 2 3" xfId="14423" xr:uid="{8F4613D8-07EB-43FA-B2F3-2FF258E1800F}"/>
    <cellStyle name="Note 2 4 3 2 3 2" xfId="32350" xr:uid="{CE45D241-46EA-4FE6-9611-608A5C47E5BA}"/>
    <cellStyle name="Note 2 4 3 2 3 3" xfId="44295" xr:uid="{C1EB70F9-D61C-404C-ACCC-48BAA0F1C741}"/>
    <cellStyle name="Note 2 4 3 2 3 4" xfId="56260" xr:uid="{D1DC6662-810B-4381-AF83-3B739E0BB942}"/>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2 8" xfId="50277" xr:uid="{5EEF224D-CB93-4DBF-AD21-F9C922AF4560}"/>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2 4" xfId="57786" xr:uid="{F6803695-9D53-4E7D-8CFC-305274D55027}"/>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3 7" xfId="51803" xr:uid="{DD900BA3-7C86-4A2F-9401-21294A5680AD}"/>
    <cellStyle name="Note 2 4 3 4" xfId="12979" xr:uid="{18C1D544-34C6-4707-A97D-1D09C8863CEE}"/>
    <cellStyle name="Note 2 4 3 4 2" xfId="30906" xr:uid="{092CD2F6-D5A6-459C-9AF1-2358A6063338}"/>
    <cellStyle name="Note 2 4 3 4 3" xfId="42851" xr:uid="{8AD70139-2DFD-4D2C-888C-47AB0F7684CF}"/>
    <cellStyle name="Note 2 4 3 4 4" xfId="54816" xr:uid="{C3A7F51F-1C63-433C-B90C-E42CE5447C48}"/>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3 9" xfId="48833" xr:uid="{0053B768-F3DA-42F2-A50A-D7D8A0E4E99B}"/>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2 4" xfId="58508" xr:uid="{CBC0C1DA-4D86-4F32-8E33-F02D70F5EBB0}"/>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2 7" xfId="52525" xr:uid="{78F49FD0-122A-4D13-8014-8CA2E3D5F40C}"/>
    <cellStyle name="Note 2 4 4 3" xfId="13701" xr:uid="{0EB150F8-2BEC-4FBA-A650-2D71FB739F2E}"/>
    <cellStyle name="Note 2 4 4 3 2" xfId="31628" xr:uid="{FD16B934-9681-42EF-B0AA-8B87519775FF}"/>
    <cellStyle name="Note 2 4 4 3 3" xfId="43573" xr:uid="{BF095963-D776-40A4-808A-55B28B423C6A}"/>
    <cellStyle name="Note 2 4 4 3 4" xfId="55538" xr:uid="{FF05334F-FCCA-4847-9105-2DB2BE6CA7E0}"/>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4 8" xfId="49555" xr:uid="{81C42834-673E-4389-9CBF-EC97B2C9F9EA}"/>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2 4" xfId="57064" xr:uid="{C40FCCC9-68FE-4CD5-AD7B-0C587F3D24C6}"/>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5 7" xfId="51081" xr:uid="{F2026B79-BBA5-4AE7-B16F-3162ACDC2D2A}"/>
    <cellStyle name="Note 2 4 6" xfId="12257" xr:uid="{B87CCED5-392F-4507-B5B6-849030677DD0}"/>
    <cellStyle name="Note 2 4 6 2" xfId="30184" xr:uid="{96481BCB-8962-4DEE-B256-F275C377DD3B}"/>
    <cellStyle name="Note 2 4 6 3" xfId="42129" xr:uid="{523262D7-EECD-4412-A5A6-E00C03A3A14C}"/>
    <cellStyle name="Note 2 4 6 4" xfId="54094" xr:uid="{C50EC596-2690-4EA8-AD3C-54E6D9CBA95B}"/>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10" xfId="48227" xr:uid="{1EBA5072-0458-4DED-97B3-B26B2B9C7965}"/>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2 4" xfId="59346" xr:uid="{5ED7E056-7DCE-4D8C-AC77-8A0D90FB6AC4}"/>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2 7" xfId="53363" xr:uid="{8D2F663B-29C0-4E06-A4A6-88F1CBB9271A}"/>
    <cellStyle name="Note 2 5 2 2 3" xfId="14539" xr:uid="{8B3093F5-62CB-4865-8FC7-6EA7D015AC1C}"/>
    <cellStyle name="Note 2 5 2 2 3 2" xfId="32466" xr:uid="{2C50C1B7-8FB8-47C0-BDC8-0AA6DA1020DD}"/>
    <cellStyle name="Note 2 5 2 2 3 3" xfId="44411" xr:uid="{80F4A038-2FF4-484E-A5A6-1D8EC98A1E8F}"/>
    <cellStyle name="Note 2 5 2 2 3 4" xfId="56376" xr:uid="{2E0CE237-023A-4C6D-9A6D-B066046E5B0D}"/>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2 8" xfId="50393" xr:uid="{A92C224E-FA72-4525-9C9E-4E1F2CA50CAF}"/>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2 4" xfId="57902" xr:uid="{D6AF4D47-F719-4BDD-BC2A-4B32DD90F6AA}"/>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3 7" xfId="51919" xr:uid="{249527F9-C738-4041-B4AC-A08BD698CC80}"/>
    <cellStyle name="Note 2 5 2 4" xfId="13095" xr:uid="{6C8D0A96-FF10-4EF7-9C85-CF321394C848}"/>
    <cellStyle name="Note 2 5 2 4 2" xfId="31022" xr:uid="{D071CADE-54A8-4FE6-A246-B9E34C1174BE}"/>
    <cellStyle name="Note 2 5 2 4 3" xfId="42967" xr:uid="{4C4954CA-7BC8-4277-BC38-2D7E7988AED8}"/>
    <cellStyle name="Note 2 5 2 4 4" xfId="54932" xr:uid="{6BD04E9C-E65F-4596-BCB3-9E0AA289F835}"/>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2 9" xfId="48949" xr:uid="{57236FFE-7115-4F8B-8BAF-64D90C188561}"/>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2 4" xfId="58624" xr:uid="{63F79DD9-CD18-41DA-8E69-A755891A06DD}"/>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2 7" xfId="52641" xr:uid="{DA2F3F19-6D74-40AE-8E9A-F8B77D741034}"/>
    <cellStyle name="Note 2 5 3 3" xfId="13817" xr:uid="{A473F931-F490-4573-A48E-31AE65B4C26B}"/>
    <cellStyle name="Note 2 5 3 3 2" xfId="31744" xr:uid="{62E00DBA-9E23-4A62-A69C-805B7E76AA62}"/>
    <cellStyle name="Note 2 5 3 3 3" xfId="43689" xr:uid="{38A01858-AC88-46FD-8C31-1265B22297CB}"/>
    <cellStyle name="Note 2 5 3 3 4" xfId="55654" xr:uid="{3B30358A-9FF7-43DC-BCB7-A140B3BE8846}"/>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3 8" xfId="49671" xr:uid="{B84A3017-BEAB-40C2-91BE-337B8A6573AF}"/>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2 4" xfId="57180" xr:uid="{69671B7D-6BB1-4153-B85D-F633AD6368AB}"/>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4 7" xfId="51197" xr:uid="{85EF3BF4-7A52-470E-BCE7-0D1FEB5D5C5E}"/>
    <cellStyle name="Note 2 5 5" xfId="12373" xr:uid="{332EB193-9156-4ED5-A6F9-C30AB5B71443}"/>
    <cellStyle name="Note 2 5 5 2" xfId="30300" xr:uid="{F4DABB6F-5D1C-45B5-A96E-47022FB45619}"/>
    <cellStyle name="Note 2 5 5 3" xfId="42245" xr:uid="{D0649B8D-CB23-42C0-9901-8ED5D0F887F9}"/>
    <cellStyle name="Note 2 5 5 4" xfId="54210" xr:uid="{115AB250-C389-4F65-BB60-B0ACF8804354}"/>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2 4" xfId="58998" xr:uid="{1186F174-DBF3-4D52-856A-F57FEDD6FCD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2 7" xfId="53015" xr:uid="{C0AC72D6-1B17-4B47-8C00-8C08D59D7348}"/>
    <cellStyle name="Note 2 6 2 3" xfId="14191" xr:uid="{D606B3D2-E898-47F9-9D6E-12B278D8041A}"/>
    <cellStyle name="Note 2 6 2 3 2" xfId="32118" xr:uid="{C4ADDDE8-AF9A-40B3-928E-0EAB51BA44A4}"/>
    <cellStyle name="Note 2 6 2 3 3" xfId="44063" xr:uid="{8FA7278B-0315-4A3B-9B42-6112B166E534}"/>
    <cellStyle name="Note 2 6 2 3 4" xfId="56028" xr:uid="{C689A106-CDC8-4877-8CFC-D65965B174BA}"/>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2 8" xfId="50045" xr:uid="{A78EB12A-43A9-46A4-8491-9DADBBD00CD4}"/>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2 4" xfId="57554" xr:uid="{2E6A2902-EF95-4A46-AD6D-14EBB3887207}"/>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3 7" xfId="51571" xr:uid="{0EBBCAF6-AF36-4A17-ABDB-EF9F470B2787}"/>
    <cellStyle name="Note 2 6 4" xfId="12747" xr:uid="{45D2FDBC-D25F-4F0C-BF66-FB6484D985E3}"/>
    <cellStyle name="Note 2 6 4 2" xfId="30674" xr:uid="{1097922B-10AD-442C-B269-8A9A625FB6FD}"/>
    <cellStyle name="Note 2 6 4 3" xfId="42619" xr:uid="{5F74D394-7244-42DB-945E-B6777A10869C}"/>
    <cellStyle name="Note 2 6 4 4" xfId="54584" xr:uid="{68666358-0956-418E-A70A-108042C1C948}"/>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6 9" xfId="48601" xr:uid="{5DA3E351-0AD0-4904-B2D8-68B5217CE15F}"/>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2 4" xfId="58276" xr:uid="{E2ACCBC0-0DEE-4725-971D-60DADCABC783}"/>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2 7" xfId="52293" xr:uid="{20ED12FD-A523-4635-B1D4-2356D777802C}"/>
    <cellStyle name="Note 2 7 3" xfId="13469" xr:uid="{1812E9DC-90FC-4440-8B57-EC9FFC2E8D88}"/>
    <cellStyle name="Note 2 7 3 2" xfId="31396" xr:uid="{78B8FBB1-5FF9-4E30-9610-E2280904149C}"/>
    <cellStyle name="Note 2 7 3 3" xfId="43341" xr:uid="{950BD352-C5BD-4098-8178-196BCFE85CE1}"/>
    <cellStyle name="Note 2 7 3 4" xfId="55306" xr:uid="{E08A5C4B-C54B-48E1-800E-051C0705D176}"/>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7 8" xfId="49323" xr:uid="{CC4B5C42-70A6-48D4-86A0-F65B032B9DFC}"/>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2 4" xfId="59720" xr:uid="{E3DCAD51-23FF-4F93-BE55-76F3A1C87442}"/>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2 7" xfId="53737" xr:uid="{7F0FADDC-75CE-4933-BA20-9A6941B86F69}"/>
    <cellStyle name="Note 2 8 3" xfId="14913" xr:uid="{BB85FCBF-01CD-4C12-A828-511D5FF766CB}"/>
    <cellStyle name="Note 2 8 3 2" xfId="32840" xr:uid="{7B65BC32-D822-476A-BF12-0BCE07D2348A}"/>
    <cellStyle name="Note 2 8 3 3" xfId="44785" xr:uid="{403C655E-5603-44B1-BBD9-57C5EE7B2FDA}"/>
    <cellStyle name="Note 2 8 3 4" xfId="56750" xr:uid="{AD4F9206-EAA5-4103-8C0F-F1D3CFF0E350}"/>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8 8" xfId="50767" xr:uid="{7CA58320-AEB8-4B8A-8DB6-62A832EDC76D}"/>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2 4" xfId="56832" xr:uid="{D3CC1A65-00A2-47B5-A01B-AD7D24ED9EFF}"/>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2 9 7" xfId="50849" xr:uid="{8763071B-78EB-4A2A-9365-B2515D796944}"/>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14" xfId="47884" xr:uid="{8E47CF94-1E33-4118-9AB6-E1F2B884929E}"/>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13" xfId="47942" xr:uid="{B5EAA1DC-AE16-41C5-BDF5-1BBAA2E37DF7}"/>
    <cellStyle name="Note 3 2 2" xfId="241" xr:uid="{00000000-0005-0000-0000-000058000000}"/>
    <cellStyle name="Note 3 2 2 10" xfId="36093" xr:uid="{A411DE5F-2FC2-4DD5-AEEF-3BFAE1271BE0}"/>
    <cellStyle name="Note 3 2 2 11" xfId="48058" xr:uid="{CFD80F36-38C0-4FFA-8FC5-16467AF1345D}"/>
    <cellStyle name="Note 3 2 2 2" xfId="589" xr:uid="{00000000-0005-0000-0000-000058000000}"/>
    <cellStyle name="Note 3 2 2 2 10" xfId="48406" xr:uid="{6F869B16-AA38-4DED-B1C0-537324C1E2CE}"/>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2 4" xfId="59525" xr:uid="{112D8D80-8B8C-4199-A0EF-C8F799100CBB}"/>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2 7" xfId="53542" xr:uid="{DA5DF608-B081-4145-A3F6-653BC6094A83}"/>
    <cellStyle name="Note 3 2 2 2 2 2 3" xfId="14718" xr:uid="{7EDE2A84-D1C4-4F07-AED2-07518393328D}"/>
    <cellStyle name="Note 3 2 2 2 2 2 3 2" xfId="32645" xr:uid="{4833C83D-5E15-44A9-BBDD-6307C32244FD}"/>
    <cellStyle name="Note 3 2 2 2 2 2 3 3" xfId="44590" xr:uid="{349A5343-6812-4F10-BFE3-A69C744EB30F}"/>
    <cellStyle name="Note 3 2 2 2 2 2 3 4" xfId="56555" xr:uid="{836820A6-6B5B-40C8-943E-D28E10486336}"/>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2 8" xfId="50572" xr:uid="{7A1456D1-47A9-4E2F-82BD-EA9DDA90BE59}"/>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2 4" xfId="58081" xr:uid="{2FCD2D74-FE26-473F-8764-C98547BD12FF}"/>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3 7" xfId="52098" xr:uid="{2D62D3EC-DB29-4C53-8ECA-052EB1E032F9}"/>
    <cellStyle name="Note 3 2 2 2 2 4" xfId="13274" xr:uid="{01E1AE56-2684-40DC-BD8D-85A3CD329C01}"/>
    <cellStyle name="Note 3 2 2 2 2 4 2" xfId="31201" xr:uid="{C40E68E6-112A-45DD-A8CF-49A2C59BDF84}"/>
    <cellStyle name="Note 3 2 2 2 2 4 3" xfId="43146" xr:uid="{723BCCC3-4A1B-4997-A8FC-B081A8E7A171}"/>
    <cellStyle name="Note 3 2 2 2 2 4 4" xfId="55111" xr:uid="{430BD052-00FF-4B69-AF61-B3C15C5097F9}"/>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2 9" xfId="49128" xr:uid="{FAAC959C-2AF2-446B-89EA-E3A4B0362C4C}"/>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2 4" xfId="58803" xr:uid="{726686EA-38E6-4047-B130-DAC3AEE01815}"/>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2 7" xfId="52820" xr:uid="{9DAFB3CF-7490-4D0E-9647-3B1F8C377F13}"/>
    <cellStyle name="Note 3 2 2 2 3 3" xfId="13996" xr:uid="{1ACADC55-76C9-4977-9D8A-2F06A4B5EA2A}"/>
    <cellStyle name="Note 3 2 2 2 3 3 2" xfId="31923" xr:uid="{11B3B840-87E2-498C-821C-A44F94B27600}"/>
    <cellStyle name="Note 3 2 2 2 3 3 3" xfId="43868" xr:uid="{2ABA45E8-6D3B-43BB-95A1-84F2AF3DE2CF}"/>
    <cellStyle name="Note 3 2 2 2 3 3 4" xfId="55833" xr:uid="{2554D4F7-CB86-444E-AF3B-7EA4AA097340}"/>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3 8" xfId="49850" xr:uid="{70F23D0C-2F49-41FD-B2FD-4F3E1F5E2E6F}"/>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2 4" xfId="57359" xr:uid="{5DC60A8E-FDDB-4364-ACC7-620F1B4DE8E2}"/>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4 7" xfId="51376" xr:uid="{EDCF530B-B42D-483D-B24D-9FEDCB54E97C}"/>
    <cellStyle name="Note 3 2 2 2 5" xfId="12552" xr:uid="{236CC925-D90B-4665-AB09-90D32082A351}"/>
    <cellStyle name="Note 3 2 2 2 5 2" xfId="30479" xr:uid="{E13A863D-6849-498B-B4A0-49BDCA3F2881}"/>
    <cellStyle name="Note 3 2 2 2 5 3" xfId="42424" xr:uid="{5C3A3300-BC1F-40E1-B149-406C7D431619}"/>
    <cellStyle name="Note 3 2 2 2 5 4" xfId="54389" xr:uid="{56482481-A48A-4FA3-9A48-EB4B3B9FCFDF}"/>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2 4" xfId="59177" xr:uid="{8810F60D-A619-4866-96DF-5CC9D1E69040}"/>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2 7" xfId="53194" xr:uid="{A3E63971-1D43-4AF8-ABA0-3699DADD7937}"/>
    <cellStyle name="Note 3 2 2 3 2 3" xfId="14370" xr:uid="{8C83079B-9414-4288-B236-AA2F4B5C669C}"/>
    <cellStyle name="Note 3 2 2 3 2 3 2" xfId="32297" xr:uid="{D45D83A8-2B07-433F-9555-C61ED3E434EA}"/>
    <cellStyle name="Note 3 2 2 3 2 3 3" xfId="44242" xr:uid="{61062760-F4AC-47BB-9BF4-36CEC60A64C8}"/>
    <cellStyle name="Note 3 2 2 3 2 3 4" xfId="56207" xr:uid="{0CC7B676-FC63-4580-8F67-C4CEC4493633}"/>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2 8" xfId="50224" xr:uid="{8D3A783C-9B69-43DD-9D4C-60C43CB23D92}"/>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2 4" xfId="57733" xr:uid="{B27A82CB-E5A1-4ECD-8519-4FEDED93758C}"/>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3 7" xfId="51750" xr:uid="{83345CE5-2910-47F6-845B-6C3D2FA4C098}"/>
    <cellStyle name="Note 3 2 2 3 4" xfId="12926" xr:uid="{E261CEC4-E939-4C16-B459-CD058119DAA8}"/>
    <cellStyle name="Note 3 2 2 3 4 2" xfId="30853" xr:uid="{DF466CF1-33D0-4DFE-8F83-C29FEF4F1745}"/>
    <cellStyle name="Note 3 2 2 3 4 3" xfId="42798" xr:uid="{0E18BA7F-42AC-46AD-8D49-36FCB01CA0CF}"/>
    <cellStyle name="Note 3 2 2 3 4 4" xfId="54763" xr:uid="{FAB54BA8-8EF5-4E61-9AD0-E5CE77D9D608}"/>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3 9" xfId="48780" xr:uid="{D2694EFD-A7DA-4A20-8F17-E5B92AC6E541}"/>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2 4" xfId="58455" xr:uid="{C685D969-1E54-428C-B70A-879A4A258208}"/>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2 7" xfId="52472" xr:uid="{669C775A-D500-4FE2-9279-6C75C27A6F3F}"/>
    <cellStyle name="Note 3 2 2 4 3" xfId="13648" xr:uid="{CAE505C5-56CE-430D-934D-3F3B078BDF24}"/>
    <cellStyle name="Note 3 2 2 4 3 2" xfId="31575" xr:uid="{E5160C91-4178-4994-A16C-E0212A5C39D7}"/>
    <cellStyle name="Note 3 2 2 4 3 3" xfId="43520" xr:uid="{7C3A0CDB-704D-4668-A404-0390D70FECB7}"/>
    <cellStyle name="Note 3 2 2 4 3 4" xfId="55485" xr:uid="{1B71D6E6-7357-4CCF-AEA5-8E2181F919EB}"/>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4 8" xfId="49502" xr:uid="{BF861ED0-3832-4C1F-A50E-69022B9DC960}"/>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2 4" xfId="57011" xr:uid="{98EE0937-7CCE-4A1A-9900-EF6DA3F2E773}"/>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5 7" xfId="51028" xr:uid="{F82C0DFE-DBE2-4C33-B774-849FEFD31C70}"/>
    <cellStyle name="Note 3 2 2 6" xfId="12204" xr:uid="{7989B841-86BB-46F1-B3E0-AF57BF14EAC7}"/>
    <cellStyle name="Note 3 2 2 6 2" xfId="30131" xr:uid="{E3EF3D93-9813-44E4-8B7E-8F7CBA6587B2}"/>
    <cellStyle name="Note 3 2 2 6 3" xfId="42076" xr:uid="{5DF4A3EB-6683-4435-8E32-7369D472A0DF}"/>
    <cellStyle name="Note 3 2 2 6 4" xfId="54041" xr:uid="{CE5740DB-E2D4-432C-8088-3D955957FA66}"/>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11" xfId="48174" xr:uid="{29588DE9-6FDE-47A9-A260-FC6573F72179}"/>
    <cellStyle name="Note 3 2 3 2" xfId="705" xr:uid="{00000000-0005-0000-0000-000058000000}"/>
    <cellStyle name="Note 3 2 3 2 10" xfId="48522" xr:uid="{22A22D69-391C-44B7-981F-1B9412CE7DD4}"/>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2 4" xfId="59641" xr:uid="{E6912D23-407F-4385-B74B-2426667028B1}"/>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2 7" xfId="53658" xr:uid="{4196B465-21A0-46A7-BE2B-6D6FAB14C879}"/>
    <cellStyle name="Note 3 2 3 2 2 2 3" xfId="14834" xr:uid="{BE23B71B-38AF-4722-9EEE-7650F6F62E7A}"/>
    <cellStyle name="Note 3 2 3 2 2 2 3 2" xfId="32761" xr:uid="{A81467BA-D9D5-4D49-B5FE-BCDB67B8EA61}"/>
    <cellStyle name="Note 3 2 3 2 2 2 3 3" xfId="44706" xr:uid="{9F3F33CF-048C-46A8-A018-BEE37928CB8E}"/>
    <cellStyle name="Note 3 2 3 2 2 2 3 4" xfId="56671" xr:uid="{3D1ADD61-AEDD-4970-BD3C-9AA96357E3CF}"/>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2 8" xfId="50688" xr:uid="{898ECACA-5362-4A7F-87FB-0105099F11B0}"/>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2 4" xfId="58197" xr:uid="{F6950F93-625C-45AB-8F2F-BA4336F657D2}"/>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3 7" xfId="52214" xr:uid="{904673FE-A347-4FC7-A963-D291F836768F}"/>
    <cellStyle name="Note 3 2 3 2 2 4" xfId="13390" xr:uid="{728BFD62-C535-45A2-9F2B-241035797834}"/>
    <cellStyle name="Note 3 2 3 2 2 4 2" xfId="31317" xr:uid="{A78520B0-DA8E-43B3-BDFA-776B52D25C74}"/>
    <cellStyle name="Note 3 2 3 2 2 4 3" xfId="43262" xr:uid="{27D15F04-A5E6-4EB7-B73F-B93A935A61A2}"/>
    <cellStyle name="Note 3 2 3 2 2 4 4" xfId="55227" xr:uid="{4F8846AA-04E7-4779-9FE2-F14697E4756B}"/>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2 9" xfId="49244" xr:uid="{BA2E2428-B5E9-4C50-8DEA-02DFCD757EA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2 4" xfId="58919" xr:uid="{D596663F-91A0-4B93-8A84-F68C8A711298}"/>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2 7" xfId="52936" xr:uid="{1B9942FD-BB46-4563-A17C-9C97D862088A}"/>
    <cellStyle name="Note 3 2 3 2 3 3" xfId="14112" xr:uid="{5830B00B-C9CC-4051-8F54-7C2398F96924}"/>
    <cellStyle name="Note 3 2 3 2 3 3 2" xfId="32039" xr:uid="{5DC399C7-4305-47FC-8003-067045183F28}"/>
    <cellStyle name="Note 3 2 3 2 3 3 3" xfId="43984" xr:uid="{D0DD44EA-B85D-4094-B750-9D21307038D3}"/>
    <cellStyle name="Note 3 2 3 2 3 3 4" xfId="55949" xr:uid="{55DB4B50-C4AB-433F-9BFC-87E64E7BA2FD}"/>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3 8" xfId="49966" xr:uid="{A8FA4B32-EE07-4003-B9D4-1DB5E4904456}"/>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2 4" xfId="57475" xr:uid="{EFF5D7F8-9BE3-44F8-8DBA-73886BCFA218}"/>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4 7" xfId="51492" xr:uid="{DCC7E4D9-9C98-41BB-B483-A141FEDFB0E4}"/>
    <cellStyle name="Note 3 2 3 2 5" xfId="12668" xr:uid="{F20CB642-79B5-4E02-BCDA-C7803A02F879}"/>
    <cellStyle name="Note 3 2 3 2 5 2" xfId="30595" xr:uid="{886A6D57-3AAC-45A2-A4A3-7FE27FF003AA}"/>
    <cellStyle name="Note 3 2 3 2 5 3" xfId="42540" xr:uid="{9C01A86C-0151-438A-B5F8-F12C69E3DEA5}"/>
    <cellStyle name="Note 3 2 3 2 5 4" xfId="54505" xr:uid="{F33ED6F1-5862-4CB4-A035-7583E0E2F70A}"/>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2 4" xfId="59293" xr:uid="{37EFC49B-DD71-4D80-AD76-625FB402B225}"/>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2 7" xfId="53310" xr:uid="{AB6E94FB-8F16-4F2C-9F28-C67401CE29D0}"/>
    <cellStyle name="Note 3 2 3 3 2 3" xfId="14486" xr:uid="{D24D130A-D997-45B7-8836-A1F68B7864A0}"/>
    <cellStyle name="Note 3 2 3 3 2 3 2" xfId="32413" xr:uid="{9A9A3B4B-0F7F-4B1C-A831-9C7251C11E1A}"/>
    <cellStyle name="Note 3 2 3 3 2 3 3" xfId="44358" xr:uid="{9D7D3F6D-2300-48FE-949B-8419632F3912}"/>
    <cellStyle name="Note 3 2 3 3 2 3 4" xfId="56323" xr:uid="{21720805-C148-434E-A722-815F2A0AC854}"/>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2 8" xfId="50340" xr:uid="{935BF81D-9B00-4F2C-BEAD-6CBD75FDA6B9}"/>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2 4" xfId="57849" xr:uid="{E4A191D9-BB6D-40A8-9F64-26E26623D479}"/>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3 7" xfId="51866" xr:uid="{74797F52-7229-40AC-A97D-28A1861A596D}"/>
    <cellStyle name="Note 3 2 3 3 4" xfId="13042" xr:uid="{3FC89BFE-0888-42F7-A00C-CA015F6FEF63}"/>
    <cellStyle name="Note 3 2 3 3 4 2" xfId="30969" xr:uid="{167DB697-5418-4B90-B361-C28DA963717B}"/>
    <cellStyle name="Note 3 2 3 3 4 3" xfId="42914" xr:uid="{B596EB14-D152-4D16-93B7-FD56662096B8}"/>
    <cellStyle name="Note 3 2 3 3 4 4" xfId="54879" xr:uid="{1290B2AA-A39B-4A3F-AD5D-F20C50D5B94B}"/>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3 9" xfId="48896" xr:uid="{072318A0-1B6E-4E9C-B409-CB71E2E70E27}"/>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2 4" xfId="58571" xr:uid="{3317C3DB-D0F2-45AF-9E86-59573818C527}"/>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2 7" xfId="52588" xr:uid="{6FA17529-5816-469D-B079-B5A8B5A580B2}"/>
    <cellStyle name="Note 3 2 3 4 3" xfId="13764" xr:uid="{2FF4D878-8A62-4B78-999D-57E667B9B837}"/>
    <cellStyle name="Note 3 2 3 4 3 2" xfId="31691" xr:uid="{F92EB7E8-F50B-4C36-B33A-4382ADA0EC0C}"/>
    <cellStyle name="Note 3 2 3 4 3 3" xfId="43636" xr:uid="{8F8C82B0-1E19-4D44-B2A2-5F47D1B8A364}"/>
    <cellStyle name="Note 3 2 3 4 3 4" xfId="55601" xr:uid="{DE9B7D99-3B17-47B0-B4F6-6CC23DCF095A}"/>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4 8" xfId="49618" xr:uid="{3DF1AF13-935A-4A7F-9BDA-F793C7C94759}"/>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2 4" xfId="57127" xr:uid="{DC7B43FE-1A4B-4588-8640-C8FB6515B52C}"/>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5 7" xfId="51144" xr:uid="{ABA94AFB-0D96-4758-951A-AC4ED1CCF700}"/>
    <cellStyle name="Note 3 2 3 6" xfId="12320" xr:uid="{A94AD9CF-A870-418C-8A21-CF3FB4FBC023}"/>
    <cellStyle name="Note 3 2 3 6 2" xfId="30247" xr:uid="{2D17BB0C-DE88-4225-8035-C68755CCE39A}"/>
    <cellStyle name="Note 3 2 3 6 3" xfId="42192" xr:uid="{E89EE6C9-58AD-4690-8D40-C57C7E9A3E3E}"/>
    <cellStyle name="Note 3 2 3 6 4" xfId="54157" xr:uid="{42CAA2E2-9123-439A-851A-EC859A31E150}"/>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10" xfId="48290" xr:uid="{DA6CC213-931D-46F8-A669-FAFEF5CEEEB8}"/>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2 4" xfId="59409" xr:uid="{1BE023F4-FE71-4991-AB2E-F28244EA72A9}"/>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2 7" xfId="53426" xr:uid="{16381B7A-7007-47AE-810F-5CFE80F444CF}"/>
    <cellStyle name="Note 3 2 4 2 2 3" xfId="14602" xr:uid="{E2A01F06-7274-4977-ABAF-028171CA646A}"/>
    <cellStyle name="Note 3 2 4 2 2 3 2" xfId="32529" xr:uid="{A2A892DC-CD07-4101-A04C-3F3A83227378}"/>
    <cellStyle name="Note 3 2 4 2 2 3 3" xfId="44474" xr:uid="{05FA0172-F1DC-4B0C-B804-2046DF8C4ADF}"/>
    <cellStyle name="Note 3 2 4 2 2 3 4" xfId="56439" xr:uid="{9FC7A85C-661B-4F82-9F68-28D238A1D891}"/>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2 8" xfId="50456" xr:uid="{F7F36B07-AFF1-41C8-BAA4-F627FF22DBF2}"/>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2 4" xfId="57965" xr:uid="{4E507335-C1CA-4D6B-8339-F6BE0B22B5B5}"/>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3 7" xfId="51982" xr:uid="{D3668B42-8647-4D24-88A0-7C4C5596B673}"/>
    <cellStyle name="Note 3 2 4 2 4" xfId="13158" xr:uid="{815D803E-831C-446E-AB7D-0485F5315886}"/>
    <cellStyle name="Note 3 2 4 2 4 2" xfId="31085" xr:uid="{98C62E85-5B86-456D-BE52-0572D050C72E}"/>
    <cellStyle name="Note 3 2 4 2 4 3" xfId="43030" xr:uid="{C9C65990-E437-4C70-90C4-8B37AC740985}"/>
    <cellStyle name="Note 3 2 4 2 4 4" xfId="54995" xr:uid="{CAA50CA1-FBE6-4587-90DC-322920798699}"/>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2 9" xfId="49012" xr:uid="{EB6AC349-6209-4FF3-9FA1-7D2EC5871112}"/>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2 4" xfId="58687" xr:uid="{A2CE4127-F013-46CA-8035-3ACB02117671}"/>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2 7" xfId="52704" xr:uid="{ABAF8E3E-6F4A-4FAD-A65E-8D02FB5E3440}"/>
    <cellStyle name="Note 3 2 4 3 3" xfId="13880" xr:uid="{E27D3C52-4486-4072-8525-3D0084B1625B}"/>
    <cellStyle name="Note 3 2 4 3 3 2" xfId="31807" xr:uid="{7C8556C7-25AB-41A3-816A-D067E241197D}"/>
    <cellStyle name="Note 3 2 4 3 3 3" xfId="43752" xr:uid="{BD1C03CC-5AC4-41B5-B83B-6A0BF1659B22}"/>
    <cellStyle name="Note 3 2 4 3 3 4" xfId="55717" xr:uid="{EF664534-7DC2-45A9-A3AB-7C1CBD424FE7}"/>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3 8" xfId="49734" xr:uid="{34F620FE-7CA6-455D-B3F4-DCA933A6E1A5}"/>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2 4" xfId="57243" xr:uid="{4202FA0F-A4DB-48EF-A853-BD2524E51AA9}"/>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4 7" xfId="51260" xr:uid="{0009E4C7-E5AF-4D51-8144-B0F4F48F1C3E}"/>
    <cellStyle name="Note 3 2 4 5" xfId="12436" xr:uid="{0C933DB6-0F43-443B-91AB-712E1D340D3B}"/>
    <cellStyle name="Note 3 2 4 5 2" xfId="30363" xr:uid="{1B12C6AC-D46B-428E-AA15-36D339F1A80B}"/>
    <cellStyle name="Note 3 2 4 5 3" xfId="42308" xr:uid="{9FE3285A-C34C-4E70-9A2B-D45EAD8CE71A}"/>
    <cellStyle name="Note 3 2 4 5 4" xfId="54273" xr:uid="{4DE3171D-DE15-4105-BD1C-14701E57C8A9}"/>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2 4" xfId="59061" xr:uid="{8E62624E-8E77-4F8A-8F0C-5E3C385CD330}"/>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2 7" xfId="53078" xr:uid="{9E096933-3A39-4900-838F-A9540A6595AA}"/>
    <cellStyle name="Note 3 2 5 2 3" xfId="14254" xr:uid="{B8BD46C9-B311-4BF7-BF79-54D85D08C9BC}"/>
    <cellStyle name="Note 3 2 5 2 3 2" xfId="32181" xr:uid="{20AD65FB-49C9-4138-A80C-47EFB7650F1C}"/>
    <cellStyle name="Note 3 2 5 2 3 3" xfId="44126" xr:uid="{BD78E6FF-6375-41BB-A359-81D246F8D621}"/>
    <cellStyle name="Note 3 2 5 2 3 4" xfId="56091" xr:uid="{7F955835-C050-448F-8D8D-DE95B17BFFDE}"/>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2 8" xfId="50108" xr:uid="{BF9A8C4E-D3AC-4908-8B9B-C6EB2B75C4F8}"/>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2 4" xfId="57617" xr:uid="{8CE5F579-1E6C-42E9-9BB7-D1F601AE75C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3 7" xfId="51634" xr:uid="{7D2A81EC-F595-4D54-9360-DDE107CF8A12}"/>
    <cellStyle name="Note 3 2 5 4" xfId="12810" xr:uid="{B2B8B82D-BC1C-42F0-9B90-809519501AA7}"/>
    <cellStyle name="Note 3 2 5 4 2" xfId="30737" xr:uid="{E7851DE3-5CBB-464F-BE7B-DECE67979000}"/>
    <cellStyle name="Note 3 2 5 4 3" xfId="42682" xr:uid="{64FC5FEB-7B61-4055-9750-5906E4ABB78D}"/>
    <cellStyle name="Note 3 2 5 4 4" xfId="54647" xr:uid="{A1D6D991-0857-47DA-B890-C640BFD9AC56}"/>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5 9" xfId="48664" xr:uid="{ADB4B1F7-976E-4889-89CB-FF36EB87B297}"/>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2 4" xfId="58339" xr:uid="{87953807-48AA-4A71-9950-F66266F5B075}"/>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2 7" xfId="52356" xr:uid="{2D52B04B-C660-4109-9DE1-47BA620D39B6}"/>
    <cellStyle name="Note 3 2 6 3" xfId="13532" xr:uid="{473676EB-D580-43A8-A790-ED4A4C906F64}"/>
    <cellStyle name="Note 3 2 6 3 2" xfId="31459" xr:uid="{DB9E1F6F-FA53-4A92-A469-40C6FEA3445B}"/>
    <cellStyle name="Note 3 2 6 3 3" xfId="43404" xr:uid="{C31DDDF1-FDD4-46A6-A3C7-EC85F05A3E5B}"/>
    <cellStyle name="Note 3 2 6 3 4" xfId="55369" xr:uid="{5175585E-5112-466C-9EBB-787B576BB478}"/>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6 8" xfId="49386" xr:uid="{29A0C617-A8CE-499B-B3BC-AC892EA13665}"/>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2 4" xfId="56895" xr:uid="{226A4C5F-0619-46A7-9BB1-232331A90895}"/>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7 7" xfId="50912" xr:uid="{CB8EE7AD-2EBF-434C-8D4D-3BC235FE688B}"/>
    <cellStyle name="Note 3 2 8" xfId="12088" xr:uid="{C70EBD66-47E5-4226-9B8F-BC7981C28F18}"/>
    <cellStyle name="Note 3 2 8 2" xfId="30015" xr:uid="{59F1AD0B-234B-4B31-AF7B-651CBEFD00DC}"/>
    <cellStyle name="Note 3 2 8 3" xfId="41960" xr:uid="{3FEF5592-5128-4A22-B786-DC15AB8B57DD}"/>
    <cellStyle name="Note 3 2 8 4" xfId="53925" xr:uid="{B86729B6-B7FF-4405-B276-EC0BF5675F67}"/>
    <cellStyle name="Note 3 2 9" xfId="18047" xr:uid="{49FA840A-D3AE-4030-B97D-ACBD9CDD2BE9}"/>
    <cellStyle name="Note 3 3" xfId="183" xr:uid="{00000000-0005-0000-0000-000058000000}"/>
    <cellStyle name="Note 3 3 10" xfId="36035" xr:uid="{6FECA303-1B41-40EE-9312-76E333BA3083}"/>
    <cellStyle name="Note 3 3 11" xfId="48000" xr:uid="{AF70E294-DF65-4491-9A28-B61F22395005}"/>
    <cellStyle name="Note 3 3 2" xfId="531" xr:uid="{00000000-0005-0000-0000-000058000000}"/>
    <cellStyle name="Note 3 3 2 10" xfId="48348" xr:uid="{3A1B8804-6132-4746-A810-171AB4233ED4}"/>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2 4" xfId="59467" xr:uid="{BF2130BB-B900-452C-A89F-2E74BF1D3142}"/>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2 7" xfId="53484" xr:uid="{AA832FE6-B381-49FB-9D85-904327169EF9}"/>
    <cellStyle name="Note 3 3 2 2 2 3" xfId="14660" xr:uid="{DE70EFE2-98B8-4C09-8D77-6845061ADCF5}"/>
    <cellStyle name="Note 3 3 2 2 2 3 2" xfId="32587" xr:uid="{E542A750-3C88-4C22-BEA9-7D1267AA9D4F}"/>
    <cellStyle name="Note 3 3 2 2 2 3 3" xfId="44532" xr:uid="{01A76456-A951-4AD9-A2C6-99692BC1DBE6}"/>
    <cellStyle name="Note 3 3 2 2 2 3 4" xfId="56497" xr:uid="{AABBE5F9-8A32-4A55-AF14-7CBB0F03921E}"/>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2 8" xfId="50514" xr:uid="{E04DA3E3-8446-4DCC-82BA-F90B91BD18A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2 4" xfId="58023" xr:uid="{0CF762EE-F164-4AC1-B1AD-8A9C21AF02AA}"/>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3 7" xfId="52040" xr:uid="{BA8C2CDC-8350-4947-B2CF-A669A32EEA48}"/>
    <cellStyle name="Note 3 3 2 2 4" xfId="13216" xr:uid="{6DE70AFC-0B1B-4760-A712-24E693841C14}"/>
    <cellStyle name="Note 3 3 2 2 4 2" xfId="31143" xr:uid="{70D471DA-E54D-4243-81EB-96ED82745690}"/>
    <cellStyle name="Note 3 3 2 2 4 3" xfId="43088" xr:uid="{FBA6F58D-05B2-48BE-A0D6-58C781F9CA51}"/>
    <cellStyle name="Note 3 3 2 2 4 4" xfId="55053" xr:uid="{CC3D044F-8043-42FE-87FC-F699D884ED9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2 9" xfId="49070" xr:uid="{F11EA041-3361-43B0-8CE1-76C2A078F5A7}"/>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2 4" xfId="58745" xr:uid="{57C243AB-EDC5-461C-9FD1-6F3DE1D0E955}"/>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2 7" xfId="52762" xr:uid="{E1C6E657-4028-4F98-9EB7-659FA8403BE2}"/>
    <cellStyle name="Note 3 3 2 3 3" xfId="13938" xr:uid="{148DDEB8-D155-4462-80F1-F6FE0E6D29CF}"/>
    <cellStyle name="Note 3 3 2 3 3 2" xfId="31865" xr:uid="{E08DCDA1-D263-41A4-B9AD-53E9AE01AD06}"/>
    <cellStyle name="Note 3 3 2 3 3 3" xfId="43810" xr:uid="{78357583-E25C-41EC-8017-14079E0BDB0A}"/>
    <cellStyle name="Note 3 3 2 3 3 4" xfId="55775" xr:uid="{8F2264CB-F89D-4330-8F1E-21C10EAF3333}"/>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3 8" xfId="49792" xr:uid="{02A03042-4347-4925-A96B-173D2EF0BE09}"/>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2 4" xfId="57301" xr:uid="{7177655A-4E84-430F-B7F8-BC9528B2580A}"/>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4 7" xfId="51318" xr:uid="{A8C40C55-6EC9-461F-B46D-34D7C13DFD2D}"/>
    <cellStyle name="Note 3 3 2 5" xfId="12494" xr:uid="{2AFA0D03-BE05-4FC9-86A9-88FDE8521A01}"/>
    <cellStyle name="Note 3 3 2 5 2" xfId="30421" xr:uid="{E1F40225-9550-424C-B9D5-BFE5E35AA8DE}"/>
    <cellStyle name="Note 3 3 2 5 3" xfId="42366" xr:uid="{5CACB2BC-2905-4CAC-8CBB-C15FBE8F50CB}"/>
    <cellStyle name="Note 3 3 2 5 4" xfId="54331" xr:uid="{72AA05D6-07DE-4F9A-BB38-8D8DAA32F609}"/>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2 4" xfId="59119" xr:uid="{279621D6-49E8-4CC2-A29D-84B6CC5E3DF6}"/>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2 7" xfId="53136" xr:uid="{A5B17411-63D8-4BCE-8277-099C5687E480}"/>
    <cellStyle name="Note 3 3 3 2 3" xfId="14312" xr:uid="{D3DD0527-E929-4469-AEAD-98BF15A5BAA2}"/>
    <cellStyle name="Note 3 3 3 2 3 2" xfId="32239" xr:uid="{3E6EF08D-407B-4B47-B968-AE2CB9BF182B}"/>
    <cellStyle name="Note 3 3 3 2 3 3" xfId="44184" xr:uid="{AC378AA6-9481-4DD9-B629-76D3644EDE69}"/>
    <cellStyle name="Note 3 3 3 2 3 4" xfId="56149" xr:uid="{138C3231-4C0D-448E-9E71-37556FC57D18}"/>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2 8" xfId="50166" xr:uid="{56C547AA-F765-443D-8024-DB6AF5B825B9}"/>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2 4" xfId="57675" xr:uid="{F3171377-708E-47D2-A1AB-51F84DDE90C2}"/>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3 7" xfId="51692" xr:uid="{12A67996-6EEF-4B09-B6E1-00EB0D03A84E}"/>
    <cellStyle name="Note 3 3 3 4" xfId="12868" xr:uid="{D0F5FEDF-8A9C-43BC-8BA1-49A213FF5F57}"/>
    <cellStyle name="Note 3 3 3 4 2" xfId="30795" xr:uid="{9CD6D273-08D2-4462-97F3-DEF219AD624D}"/>
    <cellStyle name="Note 3 3 3 4 3" xfId="42740" xr:uid="{DD65B97F-E76D-4680-BDB5-999BE1644810}"/>
    <cellStyle name="Note 3 3 3 4 4" xfId="54705" xr:uid="{D65C9644-1DB5-4423-9C11-5E694AC5689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3 9" xfId="48722" xr:uid="{769544DA-AB5A-45F4-A444-0C7DEEA65BAB}"/>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2 4" xfId="58397" xr:uid="{299D6AC5-1534-45E5-A148-4E0E6EA99643}"/>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2 7" xfId="52414" xr:uid="{F95A2154-321E-4914-9204-D00724DF8345}"/>
    <cellStyle name="Note 3 3 4 3" xfId="13590" xr:uid="{8012737F-D890-45CC-9D79-E54792930C35}"/>
    <cellStyle name="Note 3 3 4 3 2" xfId="31517" xr:uid="{BA1812EA-C4E9-4D9C-92EB-B43984EF1E65}"/>
    <cellStyle name="Note 3 3 4 3 3" xfId="43462" xr:uid="{7E9FD28C-159E-43C1-B9FA-764BD824F016}"/>
    <cellStyle name="Note 3 3 4 3 4" xfId="55427" xr:uid="{BEFB1B32-78EE-45E9-A603-A96AFBA8C77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4 8" xfId="49444" xr:uid="{DFA182BC-DC32-4C0F-8BB2-9D456A026700}"/>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2 4" xfId="56953" xr:uid="{573BAD4D-BBC4-498C-989D-41463113AD06}"/>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5 7" xfId="50970" xr:uid="{FA1386AF-5908-43C2-92CA-4756B28BCC93}"/>
    <cellStyle name="Note 3 3 6" xfId="12146" xr:uid="{8FBD26FE-516A-45A8-9F88-553C3DCB2945}"/>
    <cellStyle name="Note 3 3 6 2" xfId="30073" xr:uid="{80585ACA-55AD-47AE-A0E7-89528D9523BE}"/>
    <cellStyle name="Note 3 3 6 3" xfId="42018" xr:uid="{4BAA2B21-165B-4ED3-A4A1-933B14CC474E}"/>
    <cellStyle name="Note 3 3 6 4" xfId="53983" xr:uid="{05A676C0-2345-49A8-A554-F02618021C20}"/>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11" xfId="48116" xr:uid="{806AC7B0-961A-443B-A635-DD522BE7998A}"/>
    <cellStyle name="Note 3 4 2" xfId="647" xr:uid="{00000000-0005-0000-0000-000058000000}"/>
    <cellStyle name="Note 3 4 2 10" xfId="48464" xr:uid="{704FF340-E8CA-4EDA-ABE8-8C87704904A4}"/>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2 4" xfId="59583" xr:uid="{4C8B11F5-D6AD-47C2-9680-7F695ED76852}"/>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2 7" xfId="53600" xr:uid="{EA4474BE-F853-4A18-9DD4-9854A514929F}"/>
    <cellStyle name="Note 3 4 2 2 2 3" xfId="14776" xr:uid="{E68AC6E0-DC7F-42E0-9EFB-F0A4DC61791E}"/>
    <cellStyle name="Note 3 4 2 2 2 3 2" xfId="32703" xr:uid="{2D570962-A733-48E9-80FC-F39015641A1D}"/>
    <cellStyle name="Note 3 4 2 2 2 3 3" xfId="44648" xr:uid="{90A24115-631F-45D5-AAFB-5109BFDC32DE}"/>
    <cellStyle name="Note 3 4 2 2 2 3 4" xfId="56613" xr:uid="{7AC3D2B3-A1C7-4276-AD20-E8FA5F8572A3}"/>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2 8" xfId="50630" xr:uid="{BD20FA51-A340-461B-AA27-A55F004182DD}"/>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2 4" xfId="58139" xr:uid="{F46D7BC3-771B-4573-BDA5-2AA855E36C88}"/>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3 7" xfId="52156" xr:uid="{BE791CB9-6EAB-4DFC-A229-89226EA31F8E}"/>
    <cellStyle name="Note 3 4 2 2 4" xfId="13332" xr:uid="{9F45DB7F-161C-43CD-AE31-0C068A67930C}"/>
    <cellStyle name="Note 3 4 2 2 4 2" xfId="31259" xr:uid="{32390D7D-2A9F-4E7B-87F7-F624FE988DD4}"/>
    <cellStyle name="Note 3 4 2 2 4 3" xfId="43204" xr:uid="{46E008E6-BD79-4527-9339-CB450CB9AD33}"/>
    <cellStyle name="Note 3 4 2 2 4 4" xfId="55169" xr:uid="{5A1F664B-E7D0-472C-B5C6-FA28C0FD95D0}"/>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2 9" xfId="49186" xr:uid="{C3323581-AE06-40CF-9C21-F879D4CAC4D0}"/>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2 4" xfId="58861" xr:uid="{FD17534D-60DD-4280-B39D-BA7887CC167A}"/>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2 7" xfId="52878" xr:uid="{038D986C-3243-43B2-931B-DB5C3EE7AD68}"/>
    <cellStyle name="Note 3 4 2 3 3" xfId="14054" xr:uid="{BE48AF55-9A30-4F0C-80F8-319BD37E1B66}"/>
    <cellStyle name="Note 3 4 2 3 3 2" xfId="31981" xr:uid="{448F1B41-DDF4-412F-A577-4207A6D2C324}"/>
    <cellStyle name="Note 3 4 2 3 3 3" xfId="43926" xr:uid="{88666E82-20AD-4331-8058-D304F0E5FC35}"/>
    <cellStyle name="Note 3 4 2 3 3 4" xfId="55891" xr:uid="{BAE4EFC6-0978-4380-A5E2-FC21D208BB8E}"/>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3 8" xfId="49908" xr:uid="{17A69692-C9B9-4FFB-9A5A-B4CB00F4A692}"/>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2 4" xfId="57417" xr:uid="{67D3994A-C45F-4CC3-B3BB-68710BB6AC46}"/>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4 7" xfId="51434" xr:uid="{4F086283-9DAB-4E3A-991F-349BF7EE8187}"/>
    <cellStyle name="Note 3 4 2 5" xfId="12610" xr:uid="{F7D465C7-3BEC-41ED-AF9D-06A9ABFF1B86}"/>
    <cellStyle name="Note 3 4 2 5 2" xfId="30537" xr:uid="{43A78939-EF9D-4101-AF83-90CCC262ACF1}"/>
    <cellStyle name="Note 3 4 2 5 3" xfId="42482" xr:uid="{5C47F746-C59A-48EB-BFC5-61FBE9AB09C0}"/>
    <cellStyle name="Note 3 4 2 5 4" xfId="54447" xr:uid="{ACDE8E4F-B77C-426B-AD91-0CA211C4DD73}"/>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2 4" xfId="59235" xr:uid="{283C964C-837F-4FDB-AF5E-EEDD6CC14895}"/>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2 7" xfId="53252" xr:uid="{5831794C-AB6F-4ECD-9CC7-2A9915A76754}"/>
    <cellStyle name="Note 3 4 3 2 3" xfId="14428" xr:uid="{E76B7EB9-9064-404B-AB7E-E4530695AE79}"/>
    <cellStyle name="Note 3 4 3 2 3 2" xfId="32355" xr:uid="{4B500B0D-E3CB-4B73-8224-8386049B1569}"/>
    <cellStyle name="Note 3 4 3 2 3 3" xfId="44300" xr:uid="{06ACF89F-FD09-4C84-8313-6E2EEB463238}"/>
    <cellStyle name="Note 3 4 3 2 3 4" xfId="56265" xr:uid="{C2F9F33C-8713-4138-B116-A01111038E10}"/>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2 8" xfId="50282" xr:uid="{E06C1537-3362-4976-A90A-25B922EB2B65}"/>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2 4" xfId="57791" xr:uid="{3FD1D15F-3681-4EDE-B466-F640553D383A}"/>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3 7" xfId="51808" xr:uid="{6EC497BC-2C0C-475A-BBC6-639079929179}"/>
    <cellStyle name="Note 3 4 3 4" xfId="12984" xr:uid="{C1C1A82F-DB00-4743-9651-C4C6CD6154FE}"/>
    <cellStyle name="Note 3 4 3 4 2" xfId="30911" xr:uid="{92B6830A-4897-4498-B0BB-5A5A39634AC3}"/>
    <cellStyle name="Note 3 4 3 4 3" xfId="42856" xr:uid="{CE4369BA-9A9B-4637-8F97-06BC2731C71E}"/>
    <cellStyle name="Note 3 4 3 4 4" xfId="54821" xr:uid="{791F1338-76BF-4E90-9B73-A17B4C98320D}"/>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3 9" xfId="48838" xr:uid="{7E5D7558-A849-4C7D-8D16-6834E6BE4833}"/>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2 4" xfId="58513" xr:uid="{5DCB207C-46ED-4710-A107-B37A8FCB591C}"/>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2 7" xfId="52530" xr:uid="{A3E537C0-CBFD-4559-889C-DB0CA1CE9241}"/>
    <cellStyle name="Note 3 4 4 3" xfId="13706" xr:uid="{A3884F3E-9E2E-4DBA-B3D4-EA10FE95D573}"/>
    <cellStyle name="Note 3 4 4 3 2" xfId="31633" xr:uid="{5584265B-EB07-4DA7-9376-0ED69451843D}"/>
    <cellStyle name="Note 3 4 4 3 3" xfId="43578" xr:uid="{64660E58-2661-4460-9284-8B1469B738F1}"/>
    <cellStyle name="Note 3 4 4 3 4" xfId="55543" xr:uid="{82988448-72B5-48AB-B0CB-69911E1F0FB6}"/>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4 8" xfId="49560" xr:uid="{371BA3BA-3678-4207-9069-4C520992EBD2}"/>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2 4" xfId="57069" xr:uid="{651B5B2E-9ED0-4B99-88B4-A23EA5BEF556}"/>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5 7" xfId="51086" xr:uid="{BB606189-2674-42B9-9EF4-2614AC19DE2A}"/>
    <cellStyle name="Note 3 4 6" xfId="12262" xr:uid="{3A930DFE-6508-42A7-A429-EA8AA264E82A}"/>
    <cellStyle name="Note 3 4 6 2" xfId="30189" xr:uid="{F5F93B71-76BF-44FE-BCDA-693CB16F025E}"/>
    <cellStyle name="Note 3 4 6 3" xfId="42134" xr:uid="{D0E92A00-0361-41EC-9179-EA513A5EB68C}"/>
    <cellStyle name="Note 3 4 6 4" xfId="54099" xr:uid="{F3284641-489F-4533-8336-06B41E0A6F8A}"/>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10" xfId="48232" xr:uid="{42E82773-3CB3-4B54-9039-ABFEB52C95AC}"/>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2 4" xfId="59351" xr:uid="{B53419BC-CC48-403C-87C7-E36F5D15C80A}"/>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2 7" xfId="53368" xr:uid="{94893A85-60E9-4C3B-9260-C01FD257775F}"/>
    <cellStyle name="Note 3 5 2 2 3" xfId="14544" xr:uid="{FBFC3E45-477D-40DB-8A64-BAFBB474F5C6}"/>
    <cellStyle name="Note 3 5 2 2 3 2" xfId="32471" xr:uid="{1570B5FC-CEC4-45F3-9DAA-182124B406E9}"/>
    <cellStyle name="Note 3 5 2 2 3 3" xfId="44416" xr:uid="{0D15E2D1-89E9-4A6D-8D93-E7FC7935EB84}"/>
    <cellStyle name="Note 3 5 2 2 3 4" xfId="56381" xr:uid="{BD0CA6C9-1794-4245-869D-DF3F5833172B}"/>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2 8" xfId="50398" xr:uid="{43939D29-1F60-4359-ADAF-FE3EF08AD7DE}"/>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2 4" xfId="57907" xr:uid="{55705011-44D1-44CA-AC4A-FAEE6B61E728}"/>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3 7" xfId="51924" xr:uid="{6FF3A228-0A12-4FF4-9E14-2F14B6134A8D}"/>
    <cellStyle name="Note 3 5 2 4" xfId="13100" xr:uid="{85CE9A74-27BA-44D6-ADFE-A1979F362BE2}"/>
    <cellStyle name="Note 3 5 2 4 2" xfId="31027" xr:uid="{32F1F1FD-A0F9-43C6-AA20-DD3EEAAB3D2A}"/>
    <cellStyle name="Note 3 5 2 4 3" xfId="42972" xr:uid="{9F9C71CA-C4B6-4919-8C1D-8FE43D57F607}"/>
    <cellStyle name="Note 3 5 2 4 4" xfId="54937" xr:uid="{AF8A8AEF-B315-40BA-A938-4DF4B6B2971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2 9" xfId="48954" xr:uid="{F0298A1C-D080-4909-8EEE-94BEAF99AC86}"/>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2 4" xfId="58629" xr:uid="{AC973F41-B549-4839-A5DE-4A1A51006E11}"/>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2 7" xfId="52646" xr:uid="{2ADE29B7-F19A-4FDB-9320-4D135CA5A830}"/>
    <cellStyle name="Note 3 5 3 3" xfId="13822" xr:uid="{E7966B69-7687-408C-B4DC-C758FE7EF5BF}"/>
    <cellStyle name="Note 3 5 3 3 2" xfId="31749" xr:uid="{DD7F49B0-5A74-408F-9DEC-3917AE39BD76}"/>
    <cellStyle name="Note 3 5 3 3 3" xfId="43694" xr:uid="{6D5AF333-0D62-4D64-B679-F1503416B0A7}"/>
    <cellStyle name="Note 3 5 3 3 4" xfId="55659" xr:uid="{9A7891A6-7913-4142-9563-1F69F13FCD18}"/>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3 8" xfId="49676" xr:uid="{A7141538-D1ED-4D77-BF14-D5B29674467B}"/>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2 4" xfId="57185" xr:uid="{1B773FBC-DBCF-4C36-AA67-1481152343DE}"/>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4 7" xfId="51202" xr:uid="{7593744B-9FAB-46DF-81F8-EADBEC0441B4}"/>
    <cellStyle name="Note 3 5 5" xfId="12378" xr:uid="{21665BDC-4752-4DDD-8C33-BFE7B8D7830D}"/>
    <cellStyle name="Note 3 5 5 2" xfId="30305" xr:uid="{7303299D-D073-45A1-884A-C4D0AF73B3B4}"/>
    <cellStyle name="Note 3 5 5 3" xfId="42250" xr:uid="{805C5D81-FCD6-45C3-A9B1-9BAE44027D71}"/>
    <cellStyle name="Note 3 5 5 4" xfId="54215" xr:uid="{EBAC197F-B5F1-451E-852D-6862BA3E1B2D}"/>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2 4" xfId="59003" xr:uid="{41BDDB19-29E6-4AB1-B430-8A0AAEC44A7B}"/>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2 7" xfId="53020" xr:uid="{0E1ECB7D-E2DC-431B-884F-42F29DDA1A17}"/>
    <cellStyle name="Note 3 6 2 3" xfId="14196" xr:uid="{58004884-A4AA-4995-8963-E753358176D4}"/>
    <cellStyle name="Note 3 6 2 3 2" xfId="32123" xr:uid="{E922C78A-0A9B-4BA3-B2F3-97B4823DE464}"/>
    <cellStyle name="Note 3 6 2 3 3" xfId="44068" xr:uid="{EB663232-E8C5-4798-A14C-9FA4632513AE}"/>
    <cellStyle name="Note 3 6 2 3 4" xfId="56033" xr:uid="{3EAA0850-325B-4112-8E45-7FC8F250DB0B}"/>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2 8" xfId="50050" xr:uid="{72D29557-1451-41BB-A63A-62DE014B091C}"/>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2 4" xfId="57559" xr:uid="{FAAC11A7-C0AB-4FF8-A01E-5A13C42ED8BD}"/>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3 7" xfId="51576" xr:uid="{81B86C12-DC4E-434F-8A71-4A5BF5997683}"/>
    <cellStyle name="Note 3 6 4" xfId="12752" xr:uid="{4AF84160-CE0F-40E0-8C00-B92C4AADB7E2}"/>
    <cellStyle name="Note 3 6 4 2" xfId="30679" xr:uid="{7A6CDCA1-A1C1-45E8-9369-A18E99A792BF}"/>
    <cellStyle name="Note 3 6 4 3" xfId="42624" xr:uid="{5E4D845B-707F-4820-8BAD-734F7DBB82C3}"/>
    <cellStyle name="Note 3 6 4 4" xfId="54589" xr:uid="{C3F02302-CABA-41DC-9484-F7A562C2CF5B}"/>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6 9" xfId="48606" xr:uid="{079EC53D-C408-428B-A1D3-524D41DFA1D1}"/>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2 4" xfId="58281" xr:uid="{24B07D9B-4A14-4E28-8DD2-3F3C33F4A492}"/>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2 7" xfId="52298" xr:uid="{B56FE740-959E-42E8-8C9C-128682AA1BDE}"/>
    <cellStyle name="Note 3 7 3" xfId="13474" xr:uid="{699E55B0-E1B7-45AF-BA6A-D6F57999DF47}"/>
    <cellStyle name="Note 3 7 3 2" xfId="31401" xr:uid="{1F270603-AEF0-4E66-A79D-EC0B8CCC58F2}"/>
    <cellStyle name="Note 3 7 3 3" xfId="43346" xr:uid="{2B33E1A4-7801-4880-ABE6-C6C71D6301B4}"/>
    <cellStyle name="Note 3 7 3 4" xfId="55311" xr:uid="{29369D39-9E40-4246-8335-3B342E011079}"/>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7 8" xfId="49328" xr:uid="{5CC05E4D-5179-4FA1-A388-3803B1DD8275}"/>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2 4" xfId="56837" xr:uid="{8AE711B1-46DB-45EF-991F-36CC8DC1BB69}"/>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8 7" xfId="50854" xr:uid="{6403E949-5341-46D7-B471-1476F2C8E5F3}"/>
    <cellStyle name="Note 3 9" xfId="12030" xr:uid="{8689A2F1-BAF5-4404-A451-109123CB837B}"/>
    <cellStyle name="Note 3 9 2" xfId="29957" xr:uid="{52A07816-FE05-45D2-A015-1FE16BEDF867}"/>
    <cellStyle name="Note 3 9 3" xfId="41902" xr:uid="{F5B140F3-FCB8-41F0-A922-87831D8BB4DC}"/>
    <cellStyle name="Note 3 9 4" xfId="53867" xr:uid="{896B2571-C41B-43BB-8584-199AD0C7D1CC}"/>
    <cellStyle name="Note 4" xfId="734" xr:uid="{00000000-0005-0000-0000-0000EF020000}"/>
    <cellStyle name="Note 4 10" xfId="48551" xr:uid="{D733017F-1A8B-48F5-AA0A-A1A7130F6A38}"/>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2 4" xfId="59670" xr:uid="{02969423-5A73-4B6D-8BAE-CAFDFBF7AFF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2 7" xfId="53687" xr:uid="{E83CD3C8-11EC-4944-ADB6-4DF484355A7E}"/>
    <cellStyle name="Note 4 2 2 3" xfId="14863" xr:uid="{3017C8D8-B95D-4678-86FA-7446F7A4A8EA}"/>
    <cellStyle name="Note 4 2 2 3 2" xfId="32790" xr:uid="{C9215FFB-49A9-4A52-B32B-23251028B8AE}"/>
    <cellStyle name="Note 4 2 2 3 3" xfId="44735" xr:uid="{F7825487-3236-4B22-B059-446FFF31B903}"/>
    <cellStyle name="Note 4 2 2 3 4" xfId="56700" xr:uid="{3A66E83A-DCA7-4FC4-85AE-8AFDA1A48ED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2 8" xfId="50717" xr:uid="{B211364F-58BF-4633-B48F-2D6BE6A822B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2 4" xfId="58226" xr:uid="{0089AEE9-8118-457D-A100-B010D203F6C5}"/>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3 7" xfId="52243" xr:uid="{98A6D083-51C1-4C60-8C50-E4BAB3F1905B}"/>
    <cellStyle name="Note 4 2 4" xfId="13419" xr:uid="{F6B47912-3895-43B5-BC03-87E92B5A3E81}"/>
    <cellStyle name="Note 4 2 4 2" xfId="31346" xr:uid="{6F8968A6-5A04-4818-B1CB-C8522D2F167D}"/>
    <cellStyle name="Note 4 2 4 3" xfId="43291" xr:uid="{06E63FD3-F0EF-4A3A-9622-4BFC71ED69DA}"/>
    <cellStyle name="Note 4 2 4 4" xfId="55256" xr:uid="{D0569710-E9BB-404A-BC99-6B193C2A4D34}"/>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2 9" xfId="49273" xr:uid="{9AC34011-C7C3-4E9E-9C7F-396DE0E191D6}"/>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2 4" xfId="58948" xr:uid="{E0B767CE-FDF2-4A21-A9F2-C6BA79FFD4A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2 7" xfId="52965" xr:uid="{CC265F45-AC5E-4FE4-A369-EF46F0FFE2EB}"/>
    <cellStyle name="Note 4 3 3" xfId="14141" xr:uid="{D57D9256-F283-4FF2-932E-70FBA8721059}"/>
    <cellStyle name="Note 4 3 3 2" xfId="32068" xr:uid="{866D1321-A393-4E0C-82DE-F272FBFFAFB7}"/>
    <cellStyle name="Note 4 3 3 3" xfId="44013" xr:uid="{26A336D9-6979-4667-92EC-727EBA6E0BE8}"/>
    <cellStyle name="Note 4 3 3 4" xfId="55978" xr:uid="{C0AB71F3-FDB8-4B7A-A7D2-5C7A8692456F}"/>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3 8" xfId="49995" xr:uid="{00CE1CE5-1307-4F02-A591-B2B83AF6C572}"/>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2 4" xfId="57504" xr:uid="{652CE66D-1FCE-4D96-A4CE-6EC263CA831D}"/>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4 7" xfId="51521" xr:uid="{C52968F0-8710-4345-877C-6967C8A78828}"/>
    <cellStyle name="Note 4 5" xfId="12697" xr:uid="{6064A219-608B-4B5E-8B21-56858C8A81FE}"/>
    <cellStyle name="Note 4 5 2" xfId="30624" xr:uid="{39C9DF75-B4A0-4B91-8C4F-54844B493F2C}"/>
    <cellStyle name="Note 4 5 3" xfId="42569" xr:uid="{337F2337-8B92-459F-A8E4-90471FBCF6E8}"/>
    <cellStyle name="Note 4 5 4" xfId="54534" xr:uid="{EF190381-8581-41E1-83E8-E3FB9754DDC3}"/>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2 4" xfId="59728" xr:uid="{1A755E8A-3711-4F79-9CC9-B56A64F60508}"/>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2 7" xfId="53745" xr:uid="{F3950375-A0F4-4508-AB5D-111D6E3980F0}"/>
    <cellStyle name="Note 5 3" xfId="14921" xr:uid="{1089C1D5-CEE5-4590-A6BF-B4E1F31C29FB}"/>
    <cellStyle name="Note 5 3 2" xfId="32848" xr:uid="{B38DE02B-6C1C-4905-81EF-5633657161B6}"/>
    <cellStyle name="Note 5 3 3" xfId="44793" xr:uid="{B1AE5449-2C77-4B72-9749-D3B3FFC1265D}"/>
    <cellStyle name="Note 5 3 4" xfId="56758" xr:uid="{1C54A81F-38C8-41AF-8770-01F464546DD3}"/>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5 8" xfId="50775" xr:uid="{4689C3E8-7550-4B75-8765-DE4A53E79A69}"/>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2 4" xfId="59749" xr:uid="{1BFC97EE-7245-4A53-9555-DD6A567AC4A1}"/>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2 7" xfId="53766" xr:uid="{D6C7B1B5-1C25-4B09-AA98-1AC57A51F463}"/>
    <cellStyle name="Note 6 3" xfId="14942" xr:uid="{C6B422B2-3298-4484-8557-B45CCEBD2E9C}"/>
    <cellStyle name="Note 6 3 2" xfId="32869" xr:uid="{910B615C-31F1-413B-9292-3B26AA64582E}"/>
    <cellStyle name="Note 6 3 3" xfId="44814" xr:uid="{19F607CC-E5BF-44D9-A84A-C992BB826AC4}"/>
    <cellStyle name="Note 6 3 4" xfId="56779" xr:uid="{F951082A-04E9-48B8-90BA-FD7BFB78F4DA}"/>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6 8" xfId="50796" xr:uid="{FBF7937F-EA97-46BA-8DCC-3B84F803BBFB}"/>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2 4" xfId="56805" xr:uid="{95ED34B0-CD8E-489D-A92B-687F2C4A7682}"/>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7 7" xfId="50822" xr:uid="{E934D691-241D-4219-B45A-CA47E898F747}"/>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2 4" xfId="59772" xr:uid="{BF8BF96F-B848-4FE2-A47C-9FA8EB6C4E34}"/>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8 7" xfId="53789" xr:uid="{9A827F3F-0D63-4959-95DA-C60D6BDD9EDE}"/>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Note 9 5" xfId="53810" xr:uid="{67E4E9C5-F9A5-4619-98BC-AAE52051C3B0}"/>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2 4" xfId="59771" xr:uid="{4D0103E4-3A3C-4836-B883-6DFF45D29EA6}"/>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3 7" xfId="53788" xr:uid="{4076AA74-C0F8-4D4B-9262-A48714331E6E}"/>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DF2CF"/>
      <color rgb="FFFDF2DF"/>
      <color rgb="FFFFFFCC"/>
      <color rgb="FFF5E595"/>
      <color rgb="FFFEF8E6"/>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26</xdr:col>
      <xdr:colOff>24984</xdr:colOff>
      <xdr:row>32</xdr:row>
      <xdr:rowOff>67734</xdr:rowOff>
    </xdr:to>
    <xdr:pic>
      <xdr:nvPicPr>
        <xdr:cNvPr id="6" name="Picture 5">
          <a:extLst>
            <a:ext uri="{FF2B5EF4-FFF2-40B4-BE49-F238E27FC236}">
              <a16:creationId xmlns:a16="http://schemas.microsoft.com/office/drawing/2014/main" id="{5B8CC82A-A75D-4372-9CAD-04C30196C042}"/>
            </a:ext>
          </a:extLst>
        </xdr:cNvPr>
        <xdr:cNvPicPr>
          <a:picLocks noChangeAspect="1"/>
        </xdr:cNvPicPr>
      </xdr:nvPicPr>
      <xdr:blipFill>
        <a:blip xmlns:r="http://schemas.openxmlformats.org/officeDocument/2006/relationships" r:embed="rId1"/>
        <a:stretch>
          <a:fillRect/>
        </a:stretch>
      </xdr:blipFill>
      <xdr:spPr>
        <a:xfrm>
          <a:off x="0" y="1"/>
          <a:ext cx="15874584" cy="5486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64"/>
  <sheetViews>
    <sheetView showGridLines="0" tabSelected="1" zoomScale="75" zoomScaleNormal="75" workbookViewId="0">
      <selection activeCell="B1" sqref="B1:O1"/>
    </sheetView>
  </sheetViews>
  <sheetFormatPr defaultColWidth="10.33203125" defaultRowHeight="13.8" x14ac:dyDescent="0.25"/>
  <cols>
    <col min="1" max="1" width="1" style="124"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1.21875" style="5" customWidth="1"/>
    <col min="16" max="16" width="13" style="1" bestFit="1" customWidth="1"/>
    <col min="17" max="17" width="13.5546875" style="1" customWidth="1"/>
    <col min="18" max="18" width="0.88671875" style="5" customWidth="1"/>
    <col min="19" max="19" width="12.88671875" style="224" customWidth="1"/>
    <col min="20" max="20" width="13.5546875" style="224" customWidth="1"/>
    <col min="21" max="21" width="0.88671875" style="5" customWidth="1"/>
    <col min="22" max="22" width="11.33203125" style="1" customWidth="1"/>
    <col min="23" max="23" width="15" style="1" customWidth="1"/>
    <col min="24" max="24" width="1.109375" style="1" customWidth="1"/>
    <col min="25" max="25" width="12.44140625" style="447" customWidth="1"/>
    <col min="26" max="26" width="13.6640625" style="447" customWidth="1"/>
    <col min="27" max="27" width="1.109375" style="348" customWidth="1"/>
    <col min="28" max="28" width="10.33203125" style="66"/>
    <col min="29" max="29" width="12.6640625" style="66" customWidth="1"/>
    <col min="30" max="16384" width="10.33203125" style="1"/>
  </cols>
  <sheetData>
    <row r="1" spans="1:32" s="66" customFormat="1" ht="21" x14ac:dyDescent="0.25">
      <c r="A1" s="323"/>
      <c r="B1" s="570" t="s">
        <v>379</v>
      </c>
      <c r="C1" s="570"/>
      <c r="D1" s="570"/>
      <c r="E1" s="570"/>
      <c r="F1" s="570"/>
      <c r="G1" s="570"/>
      <c r="H1" s="570"/>
      <c r="I1" s="570"/>
      <c r="J1" s="570"/>
      <c r="K1" s="570"/>
      <c r="L1" s="570"/>
      <c r="M1" s="570"/>
      <c r="N1" s="570"/>
      <c r="O1" s="570"/>
      <c r="P1" s="425">
        <v>44316</v>
      </c>
      <c r="Q1" s="332" t="s">
        <v>307</v>
      </c>
      <c r="R1" s="333"/>
      <c r="S1" s="333"/>
      <c r="T1" s="209"/>
      <c r="U1" s="209"/>
      <c r="V1" s="209"/>
      <c r="W1" s="209"/>
      <c r="X1" s="209"/>
      <c r="Y1" s="485"/>
      <c r="Z1" s="485"/>
      <c r="AA1" s="209"/>
      <c r="AB1" s="209"/>
      <c r="AC1" s="209"/>
      <c r="AD1" s="209"/>
      <c r="AE1" s="209"/>
      <c r="AF1" s="209"/>
    </row>
    <row r="2" spans="1:32" s="66" customFormat="1" ht="34.799999999999997" customHeight="1" x14ac:dyDescent="0.3">
      <c r="A2" s="124"/>
      <c r="B2" s="178"/>
      <c r="C2" s="5"/>
      <c r="D2" s="224"/>
      <c r="E2" s="224"/>
      <c r="F2" s="5"/>
      <c r="G2" s="224"/>
      <c r="H2" s="224"/>
      <c r="I2" s="1"/>
      <c r="J2" s="1"/>
      <c r="K2" s="1"/>
      <c r="L2" s="1"/>
      <c r="M2" s="1"/>
      <c r="N2" s="1"/>
      <c r="O2" s="5"/>
      <c r="P2" s="1"/>
      <c r="Q2" s="1"/>
      <c r="R2" s="5"/>
      <c r="S2" s="224"/>
      <c r="T2" s="224"/>
      <c r="U2" s="5"/>
      <c r="V2" s="502"/>
      <c r="W2" s="502"/>
      <c r="X2" s="502"/>
      <c r="Y2" s="564" t="s">
        <v>383</v>
      </c>
      <c r="Z2" s="564"/>
      <c r="AB2" s="566" t="s">
        <v>384</v>
      </c>
      <c r="AC2" s="566"/>
    </row>
    <row r="3" spans="1:32" s="66" customFormat="1" ht="14.4" x14ac:dyDescent="0.3">
      <c r="A3" s="124"/>
      <c r="B3" s="68"/>
      <c r="C3" s="22"/>
      <c r="D3" s="553" t="s">
        <v>82</v>
      </c>
      <c r="E3" s="553"/>
      <c r="F3" s="22"/>
      <c r="G3" s="556" t="s">
        <v>9</v>
      </c>
      <c r="H3" s="557"/>
      <c r="I3" s="560" t="s">
        <v>9</v>
      </c>
      <c r="J3" s="561"/>
      <c r="K3" s="562" t="s">
        <v>9</v>
      </c>
      <c r="L3" s="561"/>
      <c r="M3" s="558" t="s">
        <v>9</v>
      </c>
      <c r="N3" s="559"/>
      <c r="O3" s="22"/>
      <c r="P3" s="553" t="s">
        <v>81</v>
      </c>
      <c r="Q3" s="553"/>
      <c r="R3" s="22"/>
      <c r="S3" s="553" t="s">
        <v>313</v>
      </c>
      <c r="T3" s="553"/>
      <c r="U3" s="22"/>
      <c r="V3" s="571" t="s">
        <v>382</v>
      </c>
      <c r="W3" s="572"/>
      <c r="X3" s="502"/>
      <c r="Y3" s="565"/>
      <c r="Z3" s="565"/>
      <c r="AB3" s="567"/>
      <c r="AC3" s="567"/>
    </row>
    <row r="4" spans="1:32" s="8" customFormat="1" ht="14.4" x14ac:dyDescent="0.25">
      <c r="A4" s="125"/>
      <c r="B4" s="69"/>
      <c r="C4" s="22"/>
      <c r="D4" s="553"/>
      <c r="E4" s="553"/>
      <c r="F4" s="22"/>
      <c r="G4" s="575" t="s">
        <v>78</v>
      </c>
      <c r="H4" s="576"/>
      <c r="I4" s="554" t="s">
        <v>79</v>
      </c>
      <c r="J4" s="555"/>
      <c r="K4" s="563" t="s">
        <v>80</v>
      </c>
      <c r="L4" s="555"/>
      <c r="M4" s="577" t="s">
        <v>76</v>
      </c>
      <c r="N4" s="578"/>
      <c r="O4" s="22"/>
      <c r="P4" s="553"/>
      <c r="Q4" s="553"/>
      <c r="R4" s="22"/>
      <c r="S4" s="553"/>
      <c r="T4" s="553"/>
      <c r="U4" s="22"/>
      <c r="V4" s="573"/>
      <c r="W4" s="574"/>
      <c r="X4" s="503"/>
      <c r="Y4" s="568" t="s">
        <v>7</v>
      </c>
      <c r="Z4" s="568" t="s">
        <v>75</v>
      </c>
      <c r="AB4" s="552" t="s">
        <v>7</v>
      </c>
      <c r="AC4" s="552" t="s">
        <v>75</v>
      </c>
    </row>
    <row r="5" spans="1:32" s="7" customFormat="1" ht="29.4" customHeight="1" x14ac:dyDescent="0.25">
      <c r="A5" s="127">
        <v>40909</v>
      </c>
      <c r="B5" s="249"/>
      <c r="C5" s="79"/>
      <c r="D5" s="243" t="s">
        <v>8</v>
      </c>
      <c r="E5" s="243" t="s">
        <v>10</v>
      </c>
      <c r="F5" s="79"/>
      <c r="G5" s="80" t="s">
        <v>8</v>
      </c>
      <c r="H5" s="80" t="s">
        <v>10</v>
      </c>
      <c r="I5" s="80" t="s">
        <v>8</v>
      </c>
      <c r="J5" s="80" t="s">
        <v>10</v>
      </c>
      <c r="K5" s="80" t="s">
        <v>8</v>
      </c>
      <c r="L5" s="80" t="s">
        <v>10</v>
      </c>
      <c r="M5" s="243" t="s">
        <v>8</v>
      </c>
      <c r="N5" s="243" t="s">
        <v>10</v>
      </c>
      <c r="O5" s="79"/>
      <c r="P5" s="243" t="s">
        <v>8</v>
      </c>
      <c r="Q5" s="243" t="s">
        <v>10</v>
      </c>
      <c r="R5" s="79"/>
      <c r="S5" s="244" t="s">
        <v>8</v>
      </c>
      <c r="T5" s="244" t="s">
        <v>10</v>
      </c>
      <c r="U5" s="79"/>
      <c r="V5" s="170" t="s">
        <v>7</v>
      </c>
      <c r="W5" s="170" t="s">
        <v>11</v>
      </c>
      <c r="X5" s="21"/>
      <c r="Y5" s="568"/>
      <c r="Z5" s="568"/>
      <c r="AB5" s="552"/>
      <c r="AC5" s="552"/>
    </row>
    <row r="6" spans="1:32" s="183" customFormat="1" ht="4.8" customHeight="1" x14ac:dyDescent="0.25">
      <c r="A6" s="179"/>
      <c r="B6" s="249"/>
      <c r="C6" s="79"/>
      <c r="D6" s="79"/>
      <c r="E6" s="79"/>
      <c r="F6" s="79"/>
      <c r="G6" s="79"/>
      <c r="H6" s="79"/>
      <c r="I6" s="79"/>
      <c r="J6" s="79"/>
      <c r="K6" s="79"/>
      <c r="L6" s="79"/>
      <c r="M6" s="79"/>
      <c r="N6" s="79"/>
      <c r="O6" s="79"/>
      <c r="P6" s="79"/>
      <c r="Q6" s="79"/>
      <c r="R6" s="79"/>
      <c r="S6" s="79"/>
      <c r="T6" s="79"/>
      <c r="U6" s="79"/>
      <c r="V6" s="352"/>
      <c r="W6" s="352"/>
      <c r="X6" s="500"/>
      <c r="Y6" s="86"/>
      <c r="Z6" s="86"/>
      <c r="AA6" s="372"/>
      <c r="AB6" s="352"/>
      <c r="AC6" s="352"/>
    </row>
    <row r="7" spans="1:32" s="7" customFormat="1" ht="14.4" x14ac:dyDescent="0.25">
      <c r="A7" s="127"/>
      <c r="B7" s="129" t="s">
        <v>327</v>
      </c>
      <c r="C7" s="79"/>
      <c r="D7" s="79"/>
      <c r="E7" s="79"/>
      <c r="F7" s="79"/>
      <c r="G7" s="79"/>
      <c r="H7" s="79"/>
      <c r="I7" s="79"/>
      <c r="J7" s="79"/>
      <c r="K7" s="79"/>
      <c r="L7" s="79"/>
      <c r="M7" s="79"/>
      <c r="N7" s="79"/>
      <c r="O7" s="79"/>
      <c r="P7" s="79"/>
      <c r="Q7" s="79"/>
      <c r="R7" s="79"/>
      <c r="S7" s="79"/>
      <c r="T7" s="79"/>
      <c r="U7" s="79"/>
      <c r="V7" s="352"/>
      <c r="W7" s="352"/>
      <c r="X7" s="504"/>
      <c r="Y7" s="86"/>
      <c r="Z7" s="86"/>
      <c r="AA7" s="247"/>
      <c r="AB7" s="352"/>
      <c r="AC7" s="352"/>
    </row>
    <row r="8" spans="1:32" s="7" customFormat="1" ht="14.4" x14ac:dyDescent="0.3">
      <c r="A8" s="127"/>
      <c r="B8" s="250">
        <v>2000</v>
      </c>
      <c r="C8" s="163"/>
      <c r="D8" s="199">
        <v>4</v>
      </c>
      <c r="E8" s="215">
        <v>11.85</v>
      </c>
      <c r="F8" s="163"/>
      <c r="G8" s="201">
        <v>2</v>
      </c>
      <c r="H8" s="201">
        <v>11.04</v>
      </c>
      <c r="I8" s="201">
        <v>0</v>
      </c>
      <c r="J8" s="201">
        <v>0</v>
      </c>
      <c r="K8" s="201">
        <v>0</v>
      </c>
      <c r="L8" s="201">
        <v>0</v>
      </c>
      <c r="M8" s="201">
        <f t="shared" ref="M8:M26" si="0">SUM(G8+I8+K8)</f>
        <v>2</v>
      </c>
      <c r="N8" s="201">
        <f t="shared" ref="N8:N26" si="1">SUM(H8+J8+L8)</f>
        <v>11.04</v>
      </c>
      <c r="O8" s="163"/>
      <c r="P8" s="199">
        <v>0</v>
      </c>
      <c r="Q8" s="199">
        <v>0</v>
      </c>
      <c r="R8" s="198"/>
      <c r="S8" s="303"/>
      <c r="T8" s="303"/>
      <c r="U8" s="163"/>
      <c r="V8" s="200">
        <f>SUM(D8+M8+P8+S8)</f>
        <v>6</v>
      </c>
      <c r="W8" s="200">
        <f>SUM(E8+N8+Q8+T8)</f>
        <v>22.89</v>
      </c>
      <c r="X8" s="166"/>
      <c r="Y8" s="507">
        <v>6</v>
      </c>
      <c r="Z8" s="507">
        <v>22.89</v>
      </c>
      <c r="AA8" s="165"/>
      <c r="AB8" s="486">
        <f t="shared" ref="AB8:AB25" si="2">V8-Y8</f>
        <v>0</v>
      </c>
      <c r="AC8" s="487">
        <f t="shared" ref="AC8:AC25" si="3">W8-Z8</f>
        <v>0</v>
      </c>
    </row>
    <row r="9" spans="1:32" s="7" customFormat="1" ht="14.4" x14ac:dyDescent="0.3">
      <c r="A9" s="127"/>
      <c r="B9" s="162">
        <v>2001</v>
      </c>
      <c r="C9" s="163"/>
      <c r="D9" s="164">
        <v>2</v>
      </c>
      <c r="E9" s="215">
        <v>5.25</v>
      </c>
      <c r="F9" s="163"/>
      <c r="G9" s="201">
        <v>0</v>
      </c>
      <c r="H9" s="201">
        <v>0</v>
      </c>
      <c r="I9" s="201">
        <v>0</v>
      </c>
      <c r="J9" s="201">
        <v>0</v>
      </c>
      <c r="K9" s="201">
        <v>0</v>
      </c>
      <c r="L9" s="201">
        <v>0</v>
      </c>
      <c r="M9" s="201">
        <f t="shared" si="0"/>
        <v>0</v>
      </c>
      <c r="N9" s="201">
        <f t="shared" si="1"/>
        <v>0</v>
      </c>
      <c r="O9" s="163"/>
      <c r="P9" s="164">
        <v>0</v>
      </c>
      <c r="Q9" s="164">
        <v>0</v>
      </c>
      <c r="R9" s="198"/>
      <c r="S9" s="303"/>
      <c r="T9" s="303"/>
      <c r="U9" s="163"/>
      <c r="V9" s="200">
        <f t="shared" ref="V9:V28" si="4">SUM(D9+M9+P9+S9)</f>
        <v>2</v>
      </c>
      <c r="W9" s="200">
        <f t="shared" ref="W9:W28" si="5">SUM(E9+N9+Q9+T9)</f>
        <v>5.25</v>
      </c>
      <c r="X9" s="166"/>
      <c r="Y9" s="507">
        <v>2</v>
      </c>
      <c r="Z9" s="507">
        <v>5.25</v>
      </c>
      <c r="AA9" s="165"/>
      <c r="AB9" s="486">
        <f t="shared" si="2"/>
        <v>0</v>
      </c>
      <c r="AC9" s="488">
        <f t="shared" si="3"/>
        <v>0</v>
      </c>
    </row>
    <row r="10" spans="1:32" s="7" customFormat="1" ht="14.4" x14ac:dyDescent="0.3">
      <c r="A10" s="127"/>
      <c r="B10" s="162">
        <v>2002</v>
      </c>
      <c r="C10" s="163"/>
      <c r="D10" s="164">
        <v>25</v>
      </c>
      <c r="E10" s="215">
        <v>72.819999999999993</v>
      </c>
      <c r="F10" s="163"/>
      <c r="G10" s="201">
        <v>9</v>
      </c>
      <c r="H10" s="201">
        <v>324</v>
      </c>
      <c r="I10" s="201">
        <v>1</v>
      </c>
      <c r="J10" s="201">
        <v>262.14</v>
      </c>
      <c r="K10" s="201">
        <v>0</v>
      </c>
      <c r="L10" s="201">
        <v>0</v>
      </c>
      <c r="M10" s="201">
        <f t="shared" si="0"/>
        <v>10</v>
      </c>
      <c r="N10" s="201">
        <f t="shared" si="1"/>
        <v>586.14</v>
      </c>
      <c r="O10" s="163"/>
      <c r="P10" s="164">
        <v>0</v>
      </c>
      <c r="Q10" s="164">
        <v>0</v>
      </c>
      <c r="R10" s="198"/>
      <c r="S10" s="303"/>
      <c r="T10" s="303"/>
      <c r="U10" s="163"/>
      <c r="V10" s="200">
        <f t="shared" si="4"/>
        <v>35</v>
      </c>
      <c r="W10" s="200">
        <f t="shared" si="5"/>
        <v>658.96</v>
      </c>
      <c r="X10" s="166"/>
      <c r="Y10" s="507">
        <v>35</v>
      </c>
      <c r="Z10" s="507">
        <v>658.96</v>
      </c>
      <c r="AA10" s="165"/>
      <c r="AB10" s="486">
        <f t="shared" si="2"/>
        <v>0</v>
      </c>
      <c r="AC10" s="488">
        <f t="shared" si="3"/>
        <v>0</v>
      </c>
    </row>
    <row r="11" spans="1:32" s="7" customFormat="1" ht="14.4" x14ac:dyDescent="0.3">
      <c r="A11" s="127"/>
      <c r="B11" s="180">
        <v>2003</v>
      </c>
      <c r="C11" s="181"/>
      <c r="D11" s="182">
        <v>62</v>
      </c>
      <c r="E11" s="216">
        <v>346.84199999999998</v>
      </c>
      <c r="F11" s="181"/>
      <c r="G11" s="201">
        <v>16</v>
      </c>
      <c r="H11" s="201">
        <v>193.1</v>
      </c>
      <c r="I11" s="201">
        <v>1</v>
      </c>
      <c r="J11" s="201">
        <v>479.8</v>
      </c>
      <c r="K11" s="201">
        <v>0</v>
      </c>
      <c r="L11" s="201">
        <v>0</v>
      </c>
      <c r="M11" s="201">
        <f t="shared" si="0"/>
        <v>17</v>
      </c>
      <c r="N11" s="201">
        <f t="shared" si="1"/>
        <v>672.9</v>
      </c>
      <c r="O11" s="163"/>
      <c r="P11" s="164">
        <v>0</v>
      </c>
      <c r="Q11" s="164">
        <v>0</v>
      </c>
      <c r="R11" s="198"/>
      <c r="S11" s="303"/>
      <c r="T11" s="303"/>
      <c r="U11" s="163"/>
      <c r="V11" s="200">
        <f t="shared" si="4"/>
        <v>79</v>
      </c>
      <c r="W11" s="200">
        <f t="shared" si="5"/>
        <v>1019.742</v>
      </c>
      <c r="X11" s="166"/>
      <c r="Y11" s="507">
        <v>79</v>
      </c>
      <c r="Z11" s="507">
        <v>1019.742</v>
      </c>
      <c r="AA11" s="165"/>
      <c r="AB11" s="486">
        <f t="shared" si="2"/>
        <v>0</v>
      </c>
      <c r="AC11" s="488">
        <f t="shared" si="3"/>
        <v>0</v>
      </c>
    </row>
    <row r="12" spans="1:32" s="7" customFormat="1" ht="14.4" x14ac:dyDescent="0.3">
      <c r="A12" s="127"/>
      <c r="B12" s="162">
        <v>2004</v>
      </c>
      <c r="C12" s="163"/>
      <c r="D12" s="164">
        <v>249</v>
      </c>
      <c r="E12" s="215">
        <v>1504.8579999999999</v>
      </c>
      <c r="F12" s="163"/>
      <c r="G12" s="201">
        <v>42</v>
      </c>
      <c r="H12" s="201">
        <v>382.00599999999997</v>
      </c>
      <c r="I12" s="201">
        <v>2</v>
      </c>
      <c r="J12" s="201">
        <v>623.38499999999999</v>
      </c>
      <c r="K12" s="201">
        <v>0</v>
      </c>
      <c r="L12" s="201">
        <v>0</v>
      </c>
      <c r="M12" s="201">
        <f t="shared" si="0"/>
        <v>44</v>
      </c>
      <c r="N12" s="201">
        <f t="shared" si="1"/>
        <v>1005.391</v>
      </c>
      <c r="O12" s="163"/>
      <c r="P12" s="164">
        <v>0</v>
      </c>
      <c r="Q12" s="164">
        <v>0</v>
      </c>
      <c r="R12" s="198"/>
      <c r="S12" s="303"/>
      <c r="T12" s="303"/>
      <c r="U12" s="163"/>
      <c r="V12" s="200">
        <f t="shared" si="4"/>
        <v>293</v>
      </c>
      <c r="W12" s="200">
        <f t="shared" si="5"/>
        <v>2510.2489999999998</v>
      </c>
      <c r="X12" s="166"/>
      <c r="Y12" s="507">
        <v>294</v>
      </c>
      <c r="Z12" s="507">
        <v>2516.009</v>
      </c>
      <c r="AA12" s="165"/>
      <c r="AB12" s="486">
        <f t="shared" si="2"/>
        <v>-1</v>
      </c>
      <c r="AC12" s="488">
        <f t="shared" si="3"/>
        <v>-5.7600000000002183</v>
      </c>
    </row>
    <row r="13" spans="1:32" s="183" customFormat="1" ht="14.4" x14ac:dyDescent="0.3">
      <c r="A13" s="179"/>
      <c r="B13" s="180">
        <v>2005</v>
      </c>
      <c r="C13" s="181"/>
      <c r="D13" s="201">
        <v>622</v>
      </c>
      <c r="E13" s="216">
        <v>4602.5010000000002</v>
      </c>
      <c r="F13" s="181"/>
      <c r="G13" s="201">
        <v>77</v>
      </c>
      <c r="H13" s="201">
        <v>1019.883</v>
      </c>
      <c r="I13" s="201">
        <v>16</v>
      </c>
      <c r="J13" s="201">
        <v>3923.08</v>
      </c>
      <c r="K13" s="201">
        <v>0</v>
      </c>
      <c r="L13" s="201">
        <v>0</v>
      </c>
      <c r="M13" s="201">
        <f t="shared" si="0"/>
        <v>93</v>
      </c>
      <c r="N13" s="201">
        <f t="shared" si="1"/>
        <v>4942.9629999999997</v>
      </c>
      <c r="O13" s="181"/>
      <c r="P13" s="201">
        <v>0</v>
      </c>
      <c r="Q13" s="201">
        <v>0</v>
      </c>
      <c r="R13" s="181"/>
      <c r="S13" s="303"/>
      <c r="T13" s="303"/>
      <c r="U13" s="181"/>
      <c r="V13" s="200">
        <f t="shared" si="4"/>
        <v>715</v>
      </c>
      <c r="W13" s="200">
        <f t="shared" si="5"/>
        <v>9545.4639999999999</v>
      </c>
      <c r="X13" s="505"/>
      <c r="Y13" s="507">
        <v>715</v>
      </c>
      <c r="Z13" s="507">
        <v>9545.4639999999999</v>
      </c>
      <c r="AA13" s="42"/>
      <c r="AB13" s="489">
        <f t="shared" si="2"/>
        <v>0</v>
      </c>
      <c r="AC13" s="490">
        <f t="shared" si="3"/>
        <v>0</v>
      </c>
    </row>
    <row r="14" spans="1:32" s="7" customFormat="1" ht="14.4" x14ac:dyDescent="0.3">
      <c r="A14" s="127"/>
      <c r="B14" s="180">
        <v>2006</v>
      </c>
      <c r="C14" s="181"/>
      <c r="D14" s="201">
        <v>737</v>
      </c>
      <c r="E14" s="216">
        <v>5260.8819999999996</v>
      </c>
      <c r="F14" s="181"/>
      <c r="G14" s="201">
        <v>105</v>
      </c>
      <c r="H14" s="201">
        <v>1881.529</v>
      </c>
      <c r="I14" s="201">
        <v>36</v>
      </c>
      <c r="J14" s="201">
        <v>11097.32</v>
      </c>
      <c r="K14" s="201">
        <v>0</v>
      </c>
      <c r="L14" s="201">
        <v>0</v>
      </c>
      <c r="M14" s="201">
        <f t="shared" si="0"/>
        <v>141</v>
      </c>
      <c r="N14" s="201">
        <f t="shared" si="1"/>
        <v>12978.849</v>
      </c>
      <c r="O14" s="181"/>
      <c r="P14" s="201">
        <v>0</v>
      </c>
      <c r="Q14" s="201">
        <v>0</v>
      </c>
      <c r="R14" s="181"/>
      <c r="S14" s="303"/>
      <c r="T14" s="303"/>
      <c r="U14" s="163"/>
      <c r="V14" s="200">
        <f t="shared" si="4"/>
        <v>878</v>
      </c>
      <c r="W14" s="200">
        <f t="shared" si="5"/>
        <v>18239.731</v>
      </c>
      <c r="X14" s="166"/>
      <c r="Y14" s="507">
        <v>878</v>
      </c>
      <c r="Z14" s="507">
        <v>18239.731</v>
      </c>
      <c r="AA14" s="165"/>
      <c r="AB14" s="486">
        <f t="shared" si="2"/>
        <v>0</v>
      </c>
      <c r="AC14" s="488">
        <f t="shared" si="3"/>
        <v>0</v>
      </c>
    </row>
    <row r="15" spans="1:32" s="7" customFormat="1" ht="14.4" x14ac:dyDescent="0.3">
      <c r="A15" s="127"/>
      <c r="B15" s="162">
        <v>2007</v>
      </c>
      <c r="C15" s="163"/>
      <c r="D15" s="164">
        <v>522</v>
      </c>
      <c r="E15" s="215">
        <v>3787.471</v>
      </c>
      <c r="F15" s="163"/>
      <c r="G15" s="201">
        <v>93</v>
      </c>
      <c r="H15" s="201">
        <v>2103.4859999999999</v>
      </c>
      <c r="I15" s="201">
        <v>26</v>
      </c>
      <c r="J15" s="201">
        <v>8352.9079999999994</v>
      </c>
      <c r="K15" s="201">
        <v>0</v>
      </c>
      <c r="L15" s="201">
        <v>0</v>
      </c>
      <c r="M15" s="201">
        <f t="shared" si="0"/>
        <v>119</v>
      </c>
      <c r="N15" s="201">
        <f t="shared" si="1"/>
        <v>10456.394</v>
      </c>
      <c r="O15" s="163"/>
      <c r="P15" s="164">
        <v>0</v>
      </c>
      <c r="Q15" s="164">
        <v>0</v>
      </c>
      <c r="R15" s="198"/>
      <c r="S15" s="303"/>
      <c r="T15" s="303"/>
      <c r="U15" s="163"/>
      <c r="V15" s="200">
        <f t="shared" si="4"/>
        <v>641</v>
      </c>
      <c r="W15" s="200">
        <f t="shared" si="5"/>
        <v>14243.865</v>
      </c>
      <c r="X15" s="166"/>
      <c r="Y15" s="507">
        <v>642</v>
      </c>
      <c r="Z15" s="507">
        <v>14253.839999999998</v>
      </c>
      <c r="AA15" s="165"/>
      <c r="AB15" s="486">
        <f t="shared" si="2"/>
        <v>-1</v>
      </c>
      <c r="AC15" s="488">
        <f t="shared" si="3"/>
        <v>-9.9749999999985448</v>
      </c>
    </row>
    <row r="16" spans="1:32" s="7" customFormat="1" ht="14.4" x14ac:dyDescent="0.3">
      <c r="A16" s="127"/>
      <c r="B16" s="162">
        <v>2008</v>
      </c>
      <c r="C16" s="163"/>
      <c r="D16" s="164">
        <v>653</v>
      </c>
      <c r="E16" s="215">
        <v>4937.9650000000001</v>
      </c>
      <c r="F16" s="163"/>
      <c r="G16" s="201">
        <v>170</v>
      </c>
      <c r="H16" s="201">
        <v>3874.1970000000001</v>
      </c>
      <c r="I16" s="201">
        <v>44</v>
      </c>
      <c r="J16" s="201">
        <v>13247.054</v>
      </c>
      <c r="K16" s="201">
        <v>4</v>
      </c>
      <c r="L16" s="201">
        <v>6134.26</v>
      </c>
      <c r="M16" s="201">
        <f t="shared" si="0"/>
        <v>218</v>
      </c>
      <c r="N16" s="201">
        <f t="shared" si="1"/>
        <v>23255.510999999999</v>
      </c>
      <c r="O16" s="163"/>
      <c r="P16" s="164">
        <v>0</v>
      </c>
      <c r="Q16" s="164">
        <v>0</v>
      </c>
      <c r="R16" s="198"/>
      <c r="S16" s="303"/>
      <c r="T16" s="303"/>
      <c r="U16" s="163"/>
      <c r="V16" s="200">
        <f t="shared" si="4"/>
        <v>871</v>
      </c>
      <c r="W16" s="200">
        <f t="shared" si="5"/>
        <v>28193.475999999999</v>
      </c>
      <c r="X16" s="166"/>
      <c r="Y16" s="507">
        <v>871</v>
      </c>
      <c r="Z16" s="507">
        <v>28193.475999999999</v>
      </c>
      <c r="AA16" s="165"/>
      <c r="AB16" s="486">
        <f t="shared" si="2"/>
        <v>0</v>
      </c>
      <c r="AC16" s="488">
        <f t="shared" si="3"/>
        <v>0</v>
      </c>
    </row>
    <row r="17" spans="1:29" s="183" customFormat="1" ht="14.4" x14ac:dyDescent="0.3">
      <c r="A17" s="179"/>
      <c r="B17" s="180">
        <v>2009</v>
      </c>
      <c r="C17" s="181"/>
      <c r="D17" s="182">
        <v>1056</v>
      </c>
      <c r="E17" s="216">
        <v>7999.6540000000005</v>
      </c>
      <c r="F17" s="181"/>
      <c r="G17" s="201">
        <v>242</v>
      </c>
      <c r="H17" s="201">
        <v>6797.9930000000004</v>
      </c>
      <c r="I17" s="201">
        <v>88</v>
      </c>
      <c r="J17" s="201">
        <v>24235.758000000002</v>
      </c>
      <c r="K17" s="201">
        <v>8</v>
      </c>
      <c r="L17" s="201">
        <v>14085.91</v>
      </c>
      <c r="M17" s="201">
        <f t="shared" si="0"/>
        <v>338</v>
      </c>
      <c r="N17" s="201">
        <f t="shared" si="1"/>
        <v>45119.661000000007</v>
      </c>
      <c r="O17" s="181"/>
      <c r="P17" s="182">
        <v>5</v>
      </c>
      <c r="Q17" s="182">
        <v>3370.56</v>
      </c>
      <c r="R17" s="181"/>
      <c r="S17" s="303"/>
      <c r="T17" s="303"/>
      <c r="U17" s="181"/>
      <c r="V17" s="200">
        <f t="shared" si="4"/>
        <v>1399</v>
      </c>
      <c r="W17" s="200">
        <f t="shared" si="5"/>
        <v>56489.875000000007</v>
      </c>
      <c r="X17" s="505"/>
      <c r="Y17" s="507">
        <v>1399</v>
      </c>
      <c r="Z17" s="507">
        <v>56489.875000000007</v>
      </c>
      <c r="AA17" s="42"/>
      <c r="AB17" s="489">
        <f t="shared" si="2"/>
        <v>0</v>
      </c>
      <c r="AC17" s="490">
        <f t="shared" si="3"/>
        <v>0</v>
      </c>
    </row>
    <row r="18" spans="1:29" s="7" customFormat="1" ht="14.4" x14ac:dyDescent="0.3">
      <c r="A18" s="127"/>
      <c r="B18" s="162">
        <v>2010</v>
      </c>
      <c r="C18" s="163"/>
      <c r="D18" s="164">
        <v>2129</v>
      </c>
      <c r="E18" s="215">
        <v>16439.949000000001</v>
      </c>
      <c r="F18" s="163"/>
      <c r="G18" s="201">
        <v>378</v>
      </c>
      <c r="H18" s="201">
        <v>12677.005999999999</v>
      </c>
      <c r="I18" s="201">
        <v>154</v>
      </c>
      <c r="J18" s="201">
        <v>45624.902000000002</v>
      </c>
      <c r="K18" s="201">
        <v>12</v>
      </c>
      <c r="L18" s="201">
        <v>20986.6</v>
      </c>
      <c r="M18" s="201">
        <f t="shared" si="0"/>
        <v>544</v>
      </c>
      <c r="N18" s="201">
        <f t="shared" si="1"/>
        <v>79288.508000000002</v>
      </c>
      <c r="O18" s="163"/>
      <c r="P18" s="164">
        <v>19</v>
      </c>
      <c r="Q18" s="164">
        <v>25187.34</v>
      </c>
      <c r="R18" s="198"/>
      <c r="S18" s="303"/>
      <c r="T18" s="303"/>
      <c r="U18" s="163"/>
      <c r="V18" s="200">
        <f t="shared" si="4"/>
        <v>2692</v>
      </c>
      <c r="W18" s="200">
        <f t="shared" si="5"/>
        <v>120915.79699999999</v>
      </c>
      <c r="X18" s="166"/>
      <c r="Y18" s="507">
        <v>2693</v>
      </c>
      <c r="Z18" s="507">
        <v>120925.787</v>
      </c>
      <c r="AA18" s="165"/>
      <c r="AB18" s="486">
        <f t="shared" si="2"/>
        <v>-1</v>
      </c>
      <c r="AC18" s="488">
        <f t="shared" si="3"/>
        <v>-9.9900000000052387</v>
      </c>
    </row>
    <row r="19" spans="1:29" s="7" customFormat="1" ht="14.4" x14ac:dyDescent="0.3">
      <c r="A19" s="127"/>
      <c r="B19" s="180">
        <v>2011</v>
      </c>
      <c r="C19" s="181"/>
      <c r="D19" s="201">
        <v>5092</v>
      </c>
      <c r="E19" s="216">
        <v>40487.29</v>
      </c>
      <c r="F19" s="181"/>
      <c r="G19" s="201">
        <v>826</v>
      </c>
      <c r="H19" s="201">
        <v>26579.010999999999</v>
      </c>
      <c r="I19" s="201">
        <v>442</v>
      </c>
      <c r="J19" s="201">
        <v>135561.99</v>
      </c>
      <c r="K19" s="201">
        <v>50</v>
      </c>
      <c r="L19" s="201">
        <v>106495.59299999999</v>
      </c>
      <c r="M19" s="201">
        <f t="shared" si="0"/>
        <v>1318</v>
      </c>
      <c r="N19" s="201">
        <f t="shared" si="1"/>
        <v>268636.59399999998</v>
      </c>
      <c r="O19" s="181"/>
      <c r="P19" s="201">
        <v>51</v>
      </c>
      <c r="Q19" s="201">
        <v>137618.951</v>
      </c>
      <c r="R19" s="181"/>
      <c r="S19" s="303"/>
      <c r="T19" s="303"/>
      <c r="U19" s="181"/>
      <c r="V19" s="200">
        <f t="shared" si="4"/>
        <v>6461</v>
      </c>
      <c r="W19" s="200">
        <f t="shared" si="5"/>
        <v>446742.83499999996</v>
      </c>
      <c r="X19" s="505"/>
      <c r="Y19" s="507">
        <v>6461</v>
      </c>
      <c r="Z19" s="507">
        <v>446742.83499999996</v>
      </c>
      <c r="AA19" s="42"/>
      <c r="AB19" s="489">
        <f t="shared" si="2"/>
        <v>0</v>
      </c>
      <c r="AC19" s="490">
        <f t="shared" si="3"/>
        <v>0</v>
      </c>
    </row>
    <row r="20" spans="1:29" s="7" customFormat="1" ht="14.4" x14ac:dyDescent="0.3">
      <c r="A20" s="127">
        <v>41640</v>
      </c>
      <c r="B20" s="162">
        <v>2012</v>
      </c>
      <c r="C20" s="163"/>
      <c r="D20" s="199">
        <v>5286</v>
      </c>
      <c r="E20" s="215">
        <v>42073.536</v>
      </c>
      <c r="F20" s="198"/>
      <c r="G20" s="201">
        <v>639</v>
      </c>
      <c r="H20" s="201">
        <v>22885.776999999998</v>
      </c>
      <c r="I20" s="201">
        <v>425</v>
      </c>
      <c r="J20" s="201">
        <v>123615.47199999999</v>
      </c>
      <c r="K20" s="201">
        <v>47</v>
      </c>
      <c r="L20" s="201">
        <v>87882.441000000006</v>
      </c>
      <c r="M20" s="201">
        <f t="shared" si="0"/>
        <v>1111</v>
      </c>
      <c r="N20" s="201">
        <f t="shared" si="1"/>
        <v>234383.69</v>
      </c>
      <c r="O20" s="198"/>
      <c r="P20" s="199">
        <v>23</v>
      </c>
      <c r="Q20" s="199">
        <v>56793.803999999996</v>
      </c>
      <c r="R20" s="198"/>
      <c r="S20" s="303"/>
      <c r="T20" s="303"/>
      <c r="U20" s="163"/>
      <c r="V20" s="200">
        <f t="shared" si="4"/>
        <v>6420</v>
      </c>
      <c r="W20" s="200">
        <f t="shared" si="5"/>
        <v>333251.03000000003</v>
      </c>
      <c r="X20" s="166"/>
      <c r="Y20" s="507">
        <v>6420</v>
      </c>
      <c r="Z20" s="507">
        <v>333251.03000000003</v>
      </c>
      <c r="AA20" s="165"/>
      <c r="AB20" s="486">
        <f t="shared" si="2"/>
        <v>0</v>
      </c>
      <c r="AC20" s="488">
        <f t="shared" si="3"/>
        <v>0</v>
      </c>
    </row>
    <row r="21" spans="1:29" s="21" customFormat="1" ht="14.4" x14ac:dyDescent="0.3">
      <c r="A21" s="126"/>
      <c r="B21" s="162">
        <v>2013</v>
      </c>
      <c r="C21" s="163"/>
      <c r="D21" s="199">
        <v>5946</v>
      </c>
      <c r="E21" s="215">
        <v>46545.186000000002</v>
      </c>
      <c r="F21" s="198"/>
      <c r="G21" s="201">
        <v>281</v>
      </c>
      <c r="H21" s="201">
        <v>11453.664000000001</v>
      </c>
      <c r="I21" s="201">
        <v>233</v>
      </c>
      <c r="J21" s="201">
        <v>74992.531000000003</v>
      </c>
      <c r="K21" s="201">
        <v>26</v>
      </c>
      <c r="L21" s="201">
        <v>64412.160000000003</v>
      </c>
      <c r="M21" s="201">
        <f t="shared" si="0"/>
        <v>540</v>
      </c>
      <c r="N21" s="201">
        <f t="shared" si="1"/>
        <v>150858.35500000001</v>
      </c>
      <c r="O21" s="198"/>
      <c r="P21" s="199">
        <v>18</v>
      </c>
      <c r="Q21" s="199">
        <v>23162.1</v>
      </c>
      <c r="R21" s="198"/>
      <c r="S21" s="303"/>
      <c r="T21" s="303"/>
      <c r="U21" s="163"/>
      <c r="V21" s="200">
        <f t="shared" si="4"/>
        <v>6504</v>
      </c>
      <c r="W21" s="200">
        <f t="shared" si="5"/>
        <v>220565.64100000003</v>
      </c>
      <c r="X21" s="166"/>
      <c r="Y21" s="507">
        <v>6504</v>
      </c>
      <c r="Z21" s="507">
        <v>220565.64100000003</v>
      </c>
      <c r="AA21" s="166"/>
      <c r="AB21" s="486">
        <f t="shared" si="2"/>
        <v>0</v>
      </c>
      <c r="AC21" s="488">
        <f t="shared" si="3"/>
        <v>0</v>
      </c>
    </row>
    <row r="22" spans="1:29" s="21" customFormat="1" ht="14.4" x14ac:dyDescent="0.3">
      <c r="A22" s="126"/>
      <c r="B22" s="162">
        <v>2014</v>
      </c>
      <c r="C22" s="163"/>
      <c r="D22" s="199">
        <v>6825</v>
      </c>
      <c r="E22" s="215">
        <v>54731.644</v>
      </c>
      <c r="F22" s="198"/>
      <c r="G22" s="201">
        <v>117</v>
      </c>
      <c r="H22" s="201">
        <v>4343.174</v>
      </c>
      <c r="I22" s="201">
        <v>104</v>
      </c>
      <c r="J22" s="201">
        <v>36123.718000000001</v>
      </c>
      <c r="K22" s="201">
        <v>10</v>
      </c>
      <c r="L22" s="201">
        <v>45163.02</v>
      </c>
      <c r="M22" s="201">
        <f t="shared" si="0"/>
        <v>231</v>
      </c>
      <c r="N22" s="201">
        <f t="shared" si="1"/>
        <v>85629.911999999997</v>
      </c>
      <c r="O22" s="198"/>
      <c r="P22" s="199">
        <v>8</v>
      </c>
      <c r="Q22" s="199">
        <v>63370.64</v>
      </c>
      <c r="R22" s="198"/>
      <c r="S22" s="303"/>
      <c r="T22" s="303"/>
      <c r="U22" s="163"/>
      <c r="V22" s="200">
        <f t="shared" si="4"/>
        <v>7064</v>
      </c>
      <c r="W22" s="200">
        <f t="shared" si="5"/>
        <v>203732.196</v>
      </c>
      <c r="X22" s="166"/>
      <c r="Y22" s="507">
        <v>7064</v>
      </c>
      <c r="Z22" s="507">
        <v>203732.196</v>
      </c>
      <c r="AA22" s="166"/>
      <c r="AB22" s="486">
        <f t="shared" si="2"/>
        <v>0</v>
      </c>
      <c r="AC22" s="488">
        <f t="shared" si="3"/>
        <v>0</v>
      </c>
    </row>
    <row r="23" spans="1:29" s="372" customFormat="1" ht="14.4" x14ac:dyDescent="0.3">
      <c r="A23" s="369">
        <v>42005</v>
      </c>
      <c r="B23" s="370">
        <v>2015</v>
      </c>
      <c r="C23" s="368"/>
      <c r="D23" s="373">
        <v>12886</v>
      </c>
      <c r="E23" s="374">
        <v>101916.82</v>
      </c>
      <c r="F23" s="368"/>
      <c r="G23" s="203">
        <v>110</v>
      </c>
      <c r="H23" s="374">
        <v>3689.21</v>
      </c>
      <c r="I23" s="203">
        <v>86</v>
      </c>
      <c r="J23" s="374">
        <v>27254.1</v>
      </c>
      <c r="K23" s="203">
        <v>7</v>
      </c>
      <c r="L23" s="374">
        <v>21629.63</v>
      </c>
      <c r="M23" s="371">
        <f t="shared" si="0"/>
        <v>203</v>
      </c>
      <c r="N23" s="371">
        <f t="shared" si="1"/>
        <v>52572.94</v>
      </c>
      <c r="O23" s="368"/>
      <c r="P23" s="203">
        <v>8</v>
      </c>
      <c r="Q23" s="374">
        <v>41683.64</v>
      </c>
      <c r="R23" s="368"/>
      <c r="S23" s="303"/>
      <c r="T23" s="303"/>
      <c r="U23" s="368"/>
      <c r="V23" s="200">
        <f t="shared" si="4"/>
        <v>13097</v>
      </c>
      <c r="W23" s="200">
        <f t="shared" si="5"/>
        <v>196173.40000000002</v>
      </c>
      <c r="X23" s="505"/>
      <c r="Y23" s="507">
        <v>13097</v>
      </c>
      <c r="Z23" s="507">
        <v>196173.40000000002</v>
      </c>
      <c r="AA23" s="42"/>
      <c r="AB23" s="489">
        <f t="shared" si="2"/>
        <v>0</v>
      </c>
      <c r="AC23" s="490">
        <f t="shared" si="3"/>
        <v>0</v>
      </c>
    </row>
    <row r="24" spans="1:29" s="7" customFormat="1" ht="14.4" x14ac:dyDescent="0.3">
      <c r="A24" s="127">
        <v>42370</v>
      </c>
      <c r="B24" s="180">
        <v>2016</v>
      </c>
      <c r="C24" s="172"/>
      <c r="D24" s="197">
        <v>21909</v>
      </c>
      <c r="E24" s="217">
        <v>180251.76</v>
      </c>
      <c r="F24" s="172"/>
      <c r="G24" s="203">
        <v>211</v>
      </c>
      <c r="H24" s="202">
        <v>6519.27</v>
      </c>
      <c r="I24" s="203">
        <v>123</v>
      </c>
      <c r="J24" s="202">
        <v>42752.5</v>
      </c>
      <c r="K24" s="203">
        <v>18</v>
      </c>
      <c r="L24" s="202">
        <v>42479.69</v>
      </c>
      <c r="M24" s="201">
        <f t="shared" si="0"/>
        <v>352</v>
      </c>
      <c r="N24" s="201">
        <f t="shared" si="1"/>
        <v>91751.46</v>
      </c>
      <c r="O24" s="172"/>
      <c r="P24" s="203">
        <v>22</v>
      </c>
      <c r="Q24" s="202">
        <v>136223.31</v>
      </c>
      <c r="R24" s="172"/>
      <c r="S24" s="303"/>
      <c r="T24" s="303"/>
      <c r="U24" s="172"/>
      <c r="V24" s="200">
        <f t="shared" si="4"/>
        <v>22283</v>
      </c>
      <c r="W24" s="200">
        <f t="shared" si="5"/>
        <v>408226.53</v>
      </c>
      <c r="X24" s="166"/>
      <c r="Y24" s="507">
        <v>22283</v>
      </c>
      <c r="Z24" s="507">
        <v>408226.53</v>
      </c>
      <c r="AA24" s="165"/>
      <c r="AB24" s="486">
        <f t="shared" si="2"/>
        <v>0</v>
      </c>
      <c r="AC24" s="488">
        <f t="shared" si="3"/>
        <v>0</v>
      </c>
    </row>
    <row r="25" spans="1:29" s="7" customFormat="1" ht="14.4" x14ac:dyDescent="0.3">
      <c r="A25" s="127">
        <v>42736</v>
      </c>
      <c r="B25" s="162">
        <v>2017</v>
      </c>
      <c r="C25" s="172"/>
      <c r="D25" s="197">
        <v>18560</v>
      </c>
      <c r="E25" s="217">
        <v>158934.23499999999</v>
      </c>
      <c r="F25" s="172"/>
      <c r="G25" s="203">
        <v>282</v>
      </c>
      <c r="H25" s="202">
        <v>9749.65</v>
      </c>
      <c r="I25" s="203">
        <v>174</v>
      </c>
      <c r="J25" s="202">
        <v>65123.59</v>
      </c>
      <c r="K25" s="203">
        <v>22</v>
      </c>
      <c r="L25" s="202">
        <v>57718.49</v>
      </c>
      <c r="M25" s="201">
        <f t="shared" si="0"/>
        <v>478</v>
      </c>
      <c r="N25" s="201">
        <f t="shared" si="1"/>
        <v>132591.72999999998</v>
      </c>
      <c r="O25" s="172"/>
      <c r="P25" s="203">
        <v>8</v>
      </c>
      <c r="Q25" s="202">
        <v>60129.63</v>
      </c>
      <c r="R25" s="172"/>
      <c r="S25" s="303"/>
      <c r="T25" s="303"/>
      <c r="U25" s="172"/>
      <c r="V25" s="200">
        <f t="shared" si="4"/>
        <v>19046</v>
      </c>
      <c r="W25" s="200">
        <f t="shared" si="5"/>
        <v>351655.59499999997</v>
      </c>
      <c r="X25" s="166"/>
      <c r="Y25" s="507">
        <v>19046</v>
      </c>
      <c r="Z25" s="507">
        <v>351655.59499999997</v>
      </c>
      <c r="AA25" s="165"/>
      <c r="AB25" s="486">
        <f t="shared" si="2"/>
        <v>0</v>
      </c>
      <c r="AC25" s="488">
        <f t="shared" si="3"/>
        <v>0</v>
      </c>
    </row>
    <row r="26" spans="1:29" s="7" customFormat="1" ht="14.4" x14ac:dyDescent="0.3">
      <c r="A26" s="127">
        <v>42736</v>
      </c>
      <c r="B26" s="162">
        <v>2018</v>
      </c>
      <c r="C26" s="172"/>
      <c r="D26" s="197">
        <v>17184</v>
      </c>
      <c r="E26" s="217">
        <v>149474.98000000001</v>
      </c>
      <c r="F26" s="172"/>
      <c r="G26" s="203">
        <v>329</v>
      </c>
      <c r="H26" s="202">
        <v>10830.27</v>
      </c>
      <c r="I26" s="203">
        <v>203</v>
      </c>
      <c r="J26" s="202">
        <v>70258.75</v>
      </c>
      <c r="K26" s="203">
        <v>26</v>
      </c>
      <c r="L26" s="202">
        <v>56308.67</v>
      </c>
      <c r="M26" s="201">
        <f t="shared" si="0"/>
        <v>558</v>
      </c>
      <c r="N26" s="201">
        <f t="shared" si="1"/>
        <v>137397.69</v>
      </c>
      <c r="O26" s="172"/>
      <c r="P26" s="203">
        <v>4</v>
      </c>
      <c r="Q26" s="202">
        <v>43687.12</v>
      </c>
      <c r="R26" s="172"/>
      <c r="S26" s="303"/>
      <c r="T26" s="303"/>
      <c r="U26" s="172"/>
      <c r="V26" s="200">
        <f t="shared" si="4"/>
        <v>17746</v>
      </c>
      <c r="W26" s="200">
        <f t="shared" si="5"/>
        <v>330559.79000000004</v>
      </c>
      <c r="X26" s="166"/>
      <c r="Y26" s="507">
        <v>17746</v>
      </c>
      <c r="Z26" s="507">
        <v>330559.79000000004</v>
      </c>
      <c r="AA26" s="165"/>
      <c r="AB26" s="486">
        <f t="shared" ref="AB26:AC28" si="6">V26-Y26</f>
        <v>0</v>
      </c>
      <c r="AC26" s="488">
        <f t="shared" si="6"/>
        <v>0</v>
      </c>
    </row>
    <row r="27" spans="1:29" s="7" customFormat="1" ht="14.4" x14ac:dyDescent="0.3">
      <c r="A27" s="127">
        <v>42736</v>
      </c>
      <c r="B27" s="370">
        <v>2019</v>
      </c>
      <c r="C27" s="368"/>
      <c r="D27" s="373">
        <v>15864</v>
      </c>
      <c r="E27" s="374">
        <v>144162.88</v>
      </c>
      <c r="F27" s="172"/>
      <c r="G27" s="203">
        <v>332</v>
      </c>
      <c r="H27" s="217">
        <v>11123.16</v>
      </c>
      <c r="I27" s="203">
        <v>212</v>
      </c>
      <c r="J27" s="217">
        <v>79444.31</v>
      </c>
      <c r="K27" s="203">
        <v>40</v>
      </c>
      <c r="L27" s="217">
        <v>137163.85</v>
      </c>
      <c r="M27" s="201">
        <f t="shared" ref="M27:N29" si="7">SUM(G27+I27+K27)</f>
        <v>584</v>
      </c>
      <c r="N27" s="201">
        <f t="shared" si="7"/>
        <v>227731.32</v>
      </c>
      <c r="O27" s="172"/>
      <c r="P27" s="203">
        <v>7</v>
      </c>
      <c r="Q27" s="217">
        <v>77950.13</v>
      </c>
      <c r="R27" s="172"/>
      <c r="S27" s="303"/>
      <c r="T27" s="303"/>
      <c r="U27" s="172"/>
      <c r="V27" s="200">
        <f t="shared" si="4"/>
        <v>16455</v>
      </c>
      <c r="W27" s="200">
        <f t="shared" si="5"/>
        <v>449844.33</v>
      </c>
      <c r="X27" s="166"/>
      <c r="Y27" s="507">
        <v>16455</v>
      </c>
      <c r="Z27" s="507">
        <v>449844.33</v>
      </c>
      <c r="AA27" s="165"/>
      <c r="AB27" s="486">
        <f t="shared" si="6"/>
        <v>0</v>
      </c>
      <c r="AC27" s="488">
        <f t="shared" si="6"/>
        <v>0</v>
      </c>
    </row>
    <row r="28" spans="1:29" s="7" customFormat="1" ht="14.4" x14ac:dyDescent="0.3">
      <c r="A28" s="127">
        <v>42736</v>
      </c>
      <c r="B28" s="162">
        <v>2020</v>
      </c>
      <c r="C28" s="172"/>
      <c r="D28" s="197">
        <v>6481</v>
      </c>
      <c r="E28" s="217">
        <v>59351</v>
      </c>
      <c r="F28" s="172"/>
      <c r="G28" s="203">
        <v>126</v>
      </c>
      <c r="H28" s="217">
        <v>3950.07</v>
      </c>
      <c r="I28" s="203">
        <v>57</v>
      </c>
      <c r="J28" s="217">
        <v>17747.099999999999</v>
      </c>
      <c r="K28" s="203">
        <v>5</v>
      </c>
      <c r="L28" s="217">
        <v>13813.63</v>
      </c>
      <c r="M28" s="201">
        <f t="shared" si="7"/>
        <v>188</v>
      </c>
      <c r="N28" s="201">
        <f t="shared" si="7"/>
        <v>35510.799999999996</v>
      </c>
      <c r="O28" s="172"/>
      <c r="P28" s="203">
        <v>6</v>
      </c>
      <c r="Q28" s="217">
        <v>45568.26</v>
      </c>
      <c r="R28" s="172"/>
      <c r="S28" s="303"/>
      <c r="T28" s="303"/>
      <c r="U28" s="172"/>
      <c r="V28" s="200">
        <f t="shared" si="4"/>
        <v>6675</v>
      </c>
      <c r="W28" s="200">
        <f t="shared" si="5"/>
        <v>140430.06</v>
      </c>
      <c r="X28" s="166"/>
      <c r="Y28" s="507">
        <v>6675</v>
      </c>
      <c r="Z28" s="507">
        <v>140430.06</v>
      </c>
      <c r="AA28" s="165"/>
      <c r="AB28" s="486">
        <f t="shared" si="6"/>
        <v>0</v>
      </c>
      <c r="AC28" s="488">
        <f t="shared" si="6"/>
        <v>0</v>
      </c>
    </row>
    <row r="29" spans="1:29" s="7" customFormat="1" ht="14.4" x14ac:dyDescent="0.3">
      <c r="A29" s="127">
        <v>42736</v>
      </c>
      <c r="B29" s="162">
        <v>2021</v>
      </c>
      <c r="C29" s="368"/>
      <c r="D29" s="373">
        <v>8</v>
      </c>
      <c r="E29" s="374">
        <v>44.82</v>
      </c>
      <c r="F29" s="368"/>
      <c r="G29" s="203">
        <v>0</v>
      </c>
      <c r="H29" s="374">
        <v>0</v>
      </c>
      <c r="I29" s="203">
        <v>1</v>
      </c>
      <c r="J29" s="374">
        <v>192.76</v>
      </c>
      <c r="K29" s="203">
        <v>0</v>
      </c>
      <c r="L29" s="374">
        <v>0</v>
      </c>
      <c r="M29" s="371">
        <f t="shared" si="7"/>
        <v>1</v>
      </c>
      <c r="N29" s="371">
        <f t="shared" si="7"/>
        <v>192.76</v>
      </c>
      <c r="O29" s="368"/>
      <c r="P29" s="203">
        <v>0</v>
      </c>
      <c r="Q29" s="374">
        <v>0</v>
      </c>
      <c r="R29" s="368"/>
      <c r="S29" s="303"/>
      <c r="T29" s="303"/>
      <c r="U29" s="368"/>
      <c r="V29" s="200">
        <f t="shared" ref="V29" si="8">SUM(D29+M29+P29+S29)</f>
        <v>9</v>
      </c>
      <c r="W29" s="200">
        <f t="shared" ref="W29" si="9">SUM(E29+N29+Q29+T29)</f>
        <v>237.57999999999998</v>
      </c>
      <c r="X29" s="166"/>
      <c r="Y29" s="512">
        <v>9</v>
      </c>
      <c r="Z29" s="512">
        <v>237.57999999999998</v>
      </c>
      <c r="AA29" s="165"/>
      <c r="AB29" s="486">
        <f t="shared" ref="AB29" si="10">V29-Y29</f>
        <v>0</v>
      </c>
      <c r="AC29" s="488">
        <f t="shared" ref="AC29" si="11">W29-Z29</f>
        <v>0</v>
      </c>
    </row>
    <row r="30" spans="1:29" s="183" customFormat="1" ht="14.4" x14ac:dyDescent="0.25">
      <c r="A30" s="179"/>
      <c r="B30" s="249"/>
      <c r="C30" s="79"/>
      <c r="D30" s="79"/>
      <c r="E30" s="79"/>
      <c r="F30" s="79"/>
      <c r="G30" s="79"/>
      <c r="H30" s="79"/>
      <c r="I30" s="79"/>
      <c r="J30" s="79"/>
      <c r="K30" s="79"/>
      <c r="L30" s="79"/>
      <c r="M30" s="79"/>
      <c r="N30" s="79"/>
      <c r="O30" s="79"/>
      <c r="P30" s="79"/>
      <c r="Q30" s="79"/>
      <c r="R30" s="79"/>
      <c r="S30" s="79"/>
      <c r="T30" s="79"/>
      <c r="U30" s="79"/>
      <c r="V30" s="352"/>
      <c r="W30" s="352"/>
      <c r="X30" s="500"/>
      <c r="Y30" s="86"/>
      <c r="Z30" s="86"/>
      <c r="AA30" s="372"/>
      <c r="AB30" s="352"/>
      <c r="AC30" s="352"/>
    </row>
    <row r="31" spans="1:29" s="4" customFormat="1" ht="14.4" x14ac:dyDescent="0.3">
      <c r="A31" s="128"/>
      <c r="B31" s="514" t="s">
        <v>328</v>
      </c>
      <c r="C31" s="171"/>
      <c r="D31" s="513">
        <f>SUM(D8:D29)</f>
        <v>122102</v>
      </c>
      <c r="E31" s="513">
        <f>SUM(E8:E29)</f>
        <v>1022944.193</v>
      </c>
      <c r="F31" s="171"/>
      <c r="G31" s="214">
        <f t="shared" ref="G31:L31" si="12">SUM(G8:G29)</f>
        <v>4387</v>
      </c>
      <c r="H31" s="214">
        <f t="shared" si="12"/>
        <v>140387.49600000001</v>
      </c>
      <c r="I31" s="214">
        <f t="shared" si="12"/>
        <v>2428</v>
      </c>
      <c r="J31" s="214">
        <f t="shared" si="12"/>
        <v>780913.16799999995</v>
      </c>
      <c r="K31" s="214">
        <f t="shared" si="12"/>
        <v>275</v>
      </c>
      <c r="L31" s="214">
        <f t="shared" si="12"/>
        <v>674273.94400000002</v>
      </c>
      <c r="M31" s="513">
        <f>SUM(M8:M29)</f>
        <v>7090</v>
      </c>
      <c r="N31" s="513">
        <f>SUM(N8:N29)</f>
        <v>1595574.608</v>
      </c>
      <c r="O31" s="171"/>
      <c r="P31" s="513">
        <f t="shared" ref="P31:Q31" si="13">SUM(P8:P29)</f>
        <v>179</v>
      </c>
      <c r="Q31" s="513">
        <f t="shared" si="13"/>
        <v>714745.48499999999</v>
      </c>
      <c r="R31" s="171"/>
      <c r="S31" s="304"/>
      <c r="T31" s="304"/>
      <c r="U31" s="171"/>
      <c r="V31" s="513">
        <f t="shared" ref="V31:W31" si="14">SUM(V8:V29)</f>
        <v>129371</v>
      </c>
      <c r="W31" s="513">
        <f t="shared" si="14"/>
        <v>3333264.2860000003</v>
      </c>
      <c r="X31" s="506"/>
      <c r="Y31" s="214">
        <f t="shared" ref="Y31:Z31" si="15">SUM(Y8:Y29)</f>
        <v>129374</v>
      </c>
      <c r="Z31" s="214">
        <f t="shared" si="15"/>
        <v>3333290.0110000004</v>
      </c>
      <c r="AA31" s="167"/>
      <c r="AB31" s="214">
        <f t="shared" ref="AB31:AC31" si="16">SUM(AB8:AB29)</f>
        <v>-3</v>
      </c>
      <c r="AC31" s="214">
        <f t="shared" si="16"/>
        <v>-25.725000000004002</v>
      </c>
    </row>
    <row r="32" spans="1:29" s="183" customFormat="1" x14ac:dyDescent="0.25">
      <c r="A32" s="179"/>
      <c r="B32" s="249"/>
      <c r="C32" s="79"/>
      <c r="D32" s="79"/>
      <c r="E32" s="397"/>
      <c r="F32" s="79"/>
      <c r="G32" s="397"/>
      <c r="H32" s="79"/>
      <c r="I32" s="79"/>
      <c r="J32" s="79"/>
      <c r="K32" s="79"/>
      <c r="L32" s="79"/>
      <c r="M32" s="79"/>
      <c r="N32" s="79"/>
      <c r="O32" s="79"/>
      <c r="P32" s="79"/>
      <c r="Q32" s="79"/>
      <c r="R32" s="79"/>
      <c r="S32" s="79"/>
      <c r="T32" s="79"/>
      <c r="U32" s="79"/>
      <c r="V32" s="352"/>
      <c r="W32" s="352"/>
      <c r="Y32" s="454"/>
      <c r="Z32" s="454"/>
      <c r="AA32" s="372"/>
      <c r="AB32" s="352"/>
      <c r="AC32" s="352"/>
    </row>
    <row r="33" spans="1:29" s="7" customFormat="1" x14ac:dyDescent="0.25">
      <c r="A33" s="127"/>
      <c r="B33" s="275" t="s">
        <v>329</v>
      </c>
      <c r="C33" s="79"/>
      <c r="D33" s="79"/>
      <c r="E33" s="393"/>
      <c r="F33" s="79"/>
      <c r="G33" s="79"/>
      <c r="H33" s="79"/>
      <c r="I33" s="79"/>
      <c r="J33" s="79"/>
      <c r="K33" s="79"/>
      <c r="L33" s="79"/>
      <c r="M33" s="79"/>
      <c r="N33" s="79"/>
      <c r="O33" s="79"/>
      <c r="P33" s="79"/>
      <c r="Q33" s="79"/>
      <c r="R33" s="79"/>
      <c r="S33" s="79"/>
      <c r="T33" s="79"/>
      <c r="U33" s="79"/>
      <c r="V33" s="352"/>
      <c r="W33" s="352"/>
      <c r="X33" s="247"/>
      <c r="Y33" s="454"/>
      <c r="Z33" s="454"/>
      <c r="AA33" s="247"/>
      <c r="AB33" s="352"/>
      <c r="AC33" s="352"/>
    </row>
    <row r="34" spans="1:29" s="7" customFormat="1" ht="14.4" x14ac:dyDescent="0.25">
      <c r="A34" s="127"/>
      <c r="B34" s="251">
        <v>2015</v>
      </c>
      <c r="C34" s="365"/>
      <c r="D34" s="366">
        <v>0</v>
      </c>
      <c r="E34" s="366">
        <v>0</v>
      </c>
      <c r="F34" s="365">
        <v>0</v>
      </c>
      <c r="G34" s="366">
        <v>0</v>
      </c>
      <c r="H34" s="366">
        <v>0</v>
      </c>
      <c r="I34" s="366">
        <v>0</v>
      </c>
      <c r="J34" s="366">
        <v>0</v>
      </c>
      <c r="K34" s="366">
        <v>0</v>
      </c>
      <c r="L34" s="366">
        <v>0</v>
      </c>
      <c r="M34" s="371">
        <f t="shared" ref="M34" si="17">SUM(G34+I34+K34)</f>
        <v>0</v>
      </c>
      <c r="N34" s="371">
        <f t="shared" ref="N34" si="18">SUM(H34+J34+L34)</f>
        <v>0</v>
      </c>
      <c r="O34" s="365"/>
      <c r="P34" s="366">
        <v>0</v>
      </c>
      <c r="Q34" s="366">
        <v>0</v>
      </c>
      <c r="R34" s="365"/>
      <c r="S34" s="366">
        <v>0</v>
      </c>
      <c r="T34" s="366">
        <v>0</v>
      </c>
      <c r="U34" s="365"/>
      <c r="V34" s="509">
        <f t="shared" ref="V34:V37" si="19">SUM(D34+M34+P34+S34)</f>
        <v>0</v>
      </c>
      <c r="W34" s="509">
        <f t="shared" ref="W34:W37" si="20">SUM(E34+N34+Q34+T34)</f>
        <v>0</v>
      </c>
      <c r="X34" s="378"/>
      <c r="Y34" s="375">
        <v>0</v>
      </c>
      <c r="Z34" s="375">
        <v>0</v>
      </c>
      <c r="AA34" s="378"/>
      <c r="AB34" s="486">
        <f t="shared" ref="AB34:AB37" si="21">V34-Y34</f>
        <v>0</v>
      </c>
      <c r="AC34" s="487">
        <f t="shared" ref="AC34:AC37" si="22">W34-Z34</f>
        <v>0</v>
      </c>
    </row>
    <row r="35" spans="1:29" s="7" customFormat="1" ht="14.4" x14ac:dyDescent="0.25">
      <c r="A35" s="127"/>
      <c r="B35" s="251">
        <v>2016</v>
      </c>
      <c r="C35" s="365"/>
      <c r="D35" s="366">
        <v>6</v>
      </c>
      <c r="E35" s="366">
        <v>45.16</v>
      </c>
      <c r="F35" s="365">
        <v>0</v>
      </c>
      <c r="G35" s="366">
        <v>0</v>
      </c>
      <c r="H35" s="366">
        <v>0</v>
      </c>
      <c r="I35" s="366">
        <v>0</v>
      </c>
      <c r="J35" s="366">
        <v>0</v>
      </c>
      <c r="K35" s="366">
        <v>0</v>
      </c>
      <c r="L35" s="366">
        <v>0</v>
      </c>
      <c r="M35" s="371">
        <f t="shared" ref="M35:M38" si="23">SUM(G35+I35+K35)</f>
        <v>0</v>
      </c>
      <c r="N35" s="371">
        <f t="shared" ref="N35:N38" si="24">SUM(H35+J35+L35)</f>
        <v>0</v>
      </c>
      <c r="O35" s="365"/>
      <c r="P35" s="366">
        <v>0</v>
      </c>
      <c r="Q35" s="366">
        <v>0</v>
      </c>
      <c r="R35" s="365"/>
      <c r="S35" s="366">
        <v>0</v>
      </c>
      <c r="T35" s="366">
        <v>0</v>
      </c>
      <c r="U35" s="365"/>
      <c r="V35" s="509">
        <f t="shared" si="19"/>
        <v>6</v>
      </c>
      <c r="W35" s="509">
        <f t="shared" si="20"/>
        <v>45.16</v>
      </c>
      <c r="X35" s="378"/>
      <c r="Y35" s="375">
        <v>6</v>
      </c>
      <c r="Z35" s="375">
        <v>45.16</v>
      </c>
      <c r="AA35" s="378"/>
      <c r="AB35" s="486">
        <f t="shared" si="21"/>
        <v>0</v>
      </c>
      <c r="AC35" s="487">
        <f t="shared" si="22"/>
        <v>0</v>
      </c>
    </row>
    <row r="36" spans="1:29" s="7" customFormat="1" ht="14.4" x14ac:dyDescent="0.25">
      <c r="A36" s="127"/>
      <c r="B36" s="251">
        <v>2017</v>
      </c>
      <c r="C36" s="365">
        <v>5</v>
      </c>
      <c r="D36" s="366">
        <v>5</v>
      </c>
      <c r="E36" s="366">
        <v>67.989999999999995</v>
      </c>
      <c r="F36" s="365">
        <v>0</v>
      </c>
      <c r="G36" s="366">
        <v>0</v>
      </c>
      <c r="H36" s="366">
        <v>0</v>
      </c>
      <c r="I36" s="366">
        <v>0</v>
      </c>
      <c r="J36" s="366">
        <v>0</v>
      </c>
      <c r="K36" s="366">
        <v>0</v>
      </c>
      <c r="L36" s="366">
        <v>0</v>
      </c>
      <c r="M36" s="371">
        <f t="shared" si="23"/>
        <v>0</v>
      </c>
      <c r="N36" s="371">
        <f t="shared" si="24"/>
        <v>0</v>
      </c>
      <c r="O36" s="365"/>
      <c r="P36" s="366">
        <v>0</v>
      </c>
      <c r="Q36" s="366">
        <v>0</v>
      </c>
      <c r="R36" s="365"/>
      <c r="S36" s="366">
        <v>0</v>
      </c>
      <c r="T36" s="366">
        <v>0</v>
      </c>
      <c r="U36" s="365"/>
      <c r="V36" s="509">
        <f t="shared" si="19"/>
        <v>5</v>
      </c>
      <c r="W36" s="509">
        <f t="shared" si="20"/>
        <v>67.989999999999995</v>
      </c>
      <c r="X36" s="378"/>
      <c r="Y36" s="375">
        <v>5</v>
      </c>
      <c r="Z36" s="375">
        <v>67.989999999999995</v>
      </c>
      <c r="AA36" s="378"/>
      <c r="AB36" s="486">
        <f t="shared" si="21"/>
        <v>0</v>
      </c>
      <c r="AC36" s="487">
        <f t="shared" si="22"/>
        <v>0</v>
      </c>
    </row>
    <row r="37" spans="1:29" s="7" customFormat="1" ht="14.4" x14ac:dyDescent="0.25">
      <c r="A37" s="127"/>
      <c r="B37" s="251">
        <v>2018</v>
      </c>
      <c r="C37" s="365"/>
      <c r="D37" s="366">
        <v>71</v>
      </c>
      <c r="E37" s="366">
        <v>904.09</v>
      </c>
      <c r="F37" s="365">
        <v>0</v>
      </c>
      <c r="G37" s="366">
        <v>0</v>
      </c>
      <c r="H37" s="366">
        <v>0</v>
      </c>
      <c r="I37" s="366">
        <v>0</v>
      </c>
      <c r="J37" s="366">
        <v>0</v>
      </c>
      <c r="K37" s="366">
        <v>0</v>
      </c>
      <c r="L37" s="366">
        <v>0</v>
      </c>
      <c r="M37" s="371">
        <f t="shared" si="23"/>
        <v>0</v>
      </c>
      <c r="N37" s="371">
        <f t="shared" si="24"/>
        <v>0</v>
      </c>
      <c r="O37" s="365"/>
      <c r="P37" s="366">
        <v>1</v>
      </c>
      <c r="Q37" s="366">
        <v>232.56</v>
      </c>
      <c r="R37" s="365"/>
      <c r="S37" s="366">
        <v>0</v>
      </c>
      <c r="T37" s="366">
        <v>0</v>
      </c>
      <c r="U37" s="365"/>
      <c r="V37" s="509">
        <f t="shared" si="19"/>
        <v>72</v>
      </c>
      <c r="W37" s="509">
        <f t="shared" si="20"/>
        <v>1136.6500000000001</v>
      </c>
      <c r="X37" s="378"/>
      <c r="Y37" s="375">
        <v>71</v>
      </c>
      <c r="Z37" s="375">
        <v>1122.6099999999999</v>
      </c>
      <c r="AA37" s="378"/>
      <c r="AB37" s="486">
        <f t="shared" si="21"/>
        <v>1</v>
      </c>
      <c r="AC37" s="487">
        <f t="shared" si="22"/>
        <v>14.040000000000191</v>
      </c>
    </row>
    <row r="38" spans="1:29" s="7" customFormat="1" ht="14.4" x14ac:dyDescent="0.25">
      <c r="A38" s="127"/>
      <c r="B38" s="251">
        <v>2019</v>
      </c>
      <c r="C38" s="365"/>
      <c r="D38" s="366">
        <v>31</v>
      </c>
      <c r="E38" s="366">
        <v>283.51</v>
      </c>
      <c r="F38" s="365">
        <v>0</v>
      </c>
      <c r="G38" s="366">
        <v>1</v>
      </c>
      <c r="H38" s="366">
        <v>23.79</v>
      </c>
      <c r="I38" s="366">
        <v>7</v>
      </c>
      <c r="J38" s="366">
        <v>2918.39</v>
      </c>
      <c r="K38" s="366">
        <v>0</v>
      </c>
      <c r="L38" s="366">
        <v>0</v>
      </c>
      <c r="M38" s="371">
        <f t="shared" si="23"/>
        <v>8</v>
      </c>
      <c r="N38" s="371">
        <f t="shared" si="24"/>
        <v>2942.18</v>
      </c>
      <c r="O38" s="365"/>
      <c r="P38" s="366">
        <v>0</v>
      </c>
      <c r="Q38" s="366">
        <v>0</v>
      </c>
      <c r="R38" s="365"/>
      <c r="S38" s="366">
        <v>0</v>
      </c>
      <c r="T38" s="366">
        <v>0</v>
      </c>
      <c r="U38" s="365"/>
      <c r="V38" s="509">
        <f>SUM(D38+M38+P38+S38)</f>
        <v>39</v>
      </c>
      <c r="W38" s="509">
        <f>SUM(E38+N38+Q38+T38)</f>
        <v>3225.6899999999996</v>
      </c>
      <c r="X38" s="378"/>
      <c r="Y38" s="375">
        <v>38</v>
      </c>
      <c r="Z38" s="375">
        <v>3215.25</v>
      </c>
      <c r="AA38" s="378"/>
      <c r="AB38" s="486">
        <f>V38-Y38</f>
        <v>1</v>
      </c>
      <c r="AC38" s="487">
        <f>W38-Z38</f>
        <v>10.4399999999996</v>
      </c>
    </row>
    <row r="39" spans="1:29" s="7" customFormat="1" x14ac:dyDescent="0.25">
      <c r="A39" s="127"/>
      <c r="B39" s="251">
        <v>2020</v>
      </c>
      <c r="C39" s="198"/>
      <c r="D39" s="366">
        <v>7238</v>
      </c>
      <c r="E39" s="366">
        <v>62726.32</v>
      </c>
      <c r="F39" s="365"/>
      <c r="G39" s="366">
        <v>152</v>
      </c>
      <c r="H39" s="366">
        <v>5013.6099999999997</v>
      </c>
      <c r="I39" s="366">
        <v>128</v>
      </c>
      <c r="J39" s="366">
        <v>48013.23</v>
      </c>
      <c r="K39" s="366">
        <v>17</v>
      </c>
      <c r="L39" s="366">
        <v>43007.12</v>
      </c>
      <c r="M39" s="371">
        <f>SUM(G39+I39+K39)</f>
        <v>297</v>
      </c>
      <c r="N39" s="371">
        <f>SUM(H39+J39+L39)</f>
        <v>96033.96</v>
      </c>
      <c r="O39" s="365"/>
      <c r="P39" s="366">
        <v>4</v>
      </c>
      <c r="Q39" s="366">
        <v>21016.080000000002</v>
      </c>
      <c r="R39" s="365"/>
      <c r="S39" s="366">
        <v>0</v>
      </c>
      <c r="T39" s="366">
        <v>0</v>
      </c>
      <c r="U39" s="365"/>
      <c r="V39" s="509">
        <f>SUM(D39+M39+P39+S39)</f>
        <v>7539</v>
      </c>
      <c r="W39" s="509">
        <f>SUM(E39+N39+Q39+T39)</f>
        <v>179776.36</v>
      </c>
      <c r="X39" s="378"/>
      <c r="Y39" s="429">
        <v>7439</v>
      </c>
      <c r="Z39" s="409">
        <v>178502.95</v>
      </c>
      <c r="AA39" s="378"/>
      <c r="AB39" s="486">
        <f>V39-Y39</f>
        <v>100</v>
      </c>
      <c r="AC39" s="487">
        <f>W39-Z39</f>
        <v>1273.4099999999744</v>
      </c>
    </row>
    <row r="40" spans="1:29" s="165" customFormat="1" ht="14.4" x14ac:dyDescent="0.3">
      <c r="A40" s="543">
        <v>42736</v>
      </c>
      <c r="B40" s="162">
        <v>2021</v>
      </c>
      <c r="C40" s="368"/>
      <c r="D40" s="373">
        <v>3867</v>
      </c>
      <c r="E40" s="374">
        <v>34242.61</v>
      </c>
      <c r="F40" s="368"/>
      <c r="G40" s="203">
        <v>43</v>
      </c>
      <c r="H40" s="374">
        <v>1382.31</v>
      </c>
      <c r="I40" s="203">
        <v>35</v>
      </c>
      <c r="J40" s="374">
        <v>9675.58</v>
      </c>
      <c r="K40" s="203">
        <v>4</v>
      </c>
      <c r="L40" s="374">
        <v>9569.56</v>
      </c>
      <c r="M40" s="371">
        <f>SUM(G40+I40+K40)</f>
        <v>82</v>
      </c>
      <c r="N40" s="371">
        <f>SUM(H40+J40+L40)</f>
        <v>20627.449999999997</v>
      </c>
      <c r="O40" s="368"/>
      <c r="P40" s="203">
        <v>0</v>
      </c>
      <c r="Q40" s="374">
        <v>0</v>
      </c>
      <c r="R40" s="368"/>
      <c r="S40" s="366">
        <v>5</v>
      </c>
      <c r="T40" s="366">
        <v>10029.290000000001</v>
      </c>
      <c r="U40" s="368"/>
      <c r="V40" s="200">
        <f t="shared" ref="V40" si="25">SUM(D40+M40+P40+S40)</f>
        <v>3954</v>
      </c>
      <c r="W40" s="200">
        <f t="shared" ref="W40" si="26">SUM(E40+N40+Q40+T40)</f>
        <v>64899.35</v>
      </c>
      <c r="X40" s="166"/>
      <c r="Y40" s="544">
        <v>2787</v>
      </c>
      <c r="Z40" s="544">
        <v>44299.97</v>
      </c>
      <c r="AB40" s="486">
        <f t="shared" ref="AB40" si="27">V40-Y40</f>
        <v>1167</v>
      </c>
      <c r="AC40" s="488">
        <f t="shared" ref="AC40" si="28">W40-Z40</f>
        <v>20599.379999999997</v>
      </c>
    </row>
    <row r="41" spans="1:29" s="183" customFormat="1" x14ac:dyDescent="0.25">
      <c r="A41" s="179"/>
      <c r="B41" s="249"/>
      <c r="C41" s="79"/>
      <c r="D41" s="79"/>
      <c r="E41" s="79"/>
      <c r="F41" s="79"/>
      <c r="G41" s="79"/>
      <c r="H41" s="79"/>
      <c r="I41" s="79"/>
      <c r="J41" s="79"/>
      <c r="K41" s="79"/>
      <c r="L41" s="79"/>
      <c r="M41" s="79"/>
      <c r="N41" s="79"/>
      <c r="O41" s="79"/>
      <c r="P41" s="79"/>
      <c r="Q41" s="79"/>
      <c r="R41" s="79"/>
      <c r="S41" s="79"/>
      <c r="T41" s="79"/>
      <c r="U41" s="79"/>
      <c r="V41" s="352"/>
      <c r="W41" s="352"/>
      <c r="Y41" s="454"/>
      <c r="Z41" s="454"/>
      <c r="AA41" s="372"/>
      <c r="AB41" s="352"/>
      <c r="AC41" s="352"/>
    </row>
    <row r="42" spans="1:29" s="4" customFormat="1" x14ac:dyDescent="0.25">
      <c r="A42" s="128"/>
      <c r="B42" s="514" t="s">
        <v>330</v>
      </c>
      <c r="C42" s="171"/>
      <c r="D42" s="513">
        <f>SUM(D34:D40)</f>
        <v>11218</v>
      </c>
      <c r="E42" s="513">
        <f>SUM(E34:E40)</f>
        <v>98269.68</v>
      </c>
      <c r="F42" s="171"/>
      <c r="G42" s="214">
        <f t="shared" ref="G42:L42" si="29">SUM(G34:G40)</f>
        <v>196</v>
      </c>
      <c r="H42" s="214">
        <f t="shared" si="29"/>
        <v>6419.7099999999991</v>
      </c>
      <c r="I42" s="214">
        <f t="shared" si="29"/>
        <v>170</v>
      </c>
      <c r="J42" s="214">
        <f t="shared" si="29"/>
        <v>60607.200000000004</v>
      </c>
      <c r="K42" s="214">
        <f t="shared" si="29"/>
        <v>21</v>
      </c>
      <c r="L42" s="214">
        <f t="shared" si="29"/>
        <v>52576.68</v>
      </c>
      <c r="M42" s="513">
        <f>SUM(M34:M40)</f>
        <v>387</v>
      </c>
      <c r="N42" s="513">
        <f>SUM(N34:N40)</f>
        <v>119603.59</v>
      </c>
      <c r="O42" s="171"/>
      <c r="P42" s="513">
        <f t="shared" ref="P42:Q42" si="30">SUM(P34:P40)</f>
        <v>5</v>
      </c>
      <c r="Q42" s="513">
        <f t="shared" si="30"/>
        <v>21248.640000000003</v>
      </c>
      <c r="R42" s="171"/>
      <c r="S42" s="513">
        <f t="shared" ref="S42:T42" si="31">SUM(S34:S40)</f>
        <v>5</v>
      </c>
      <c r="T42" s="513">
        <f t="shared" si="31"/>
        <v>10029.290000000001</v>
      </c>
      <c r="U42" s="171"/>
      <c r="V42" s="513">
        <f t="shared" ref="V42:W42" si="32">SUM(V34:V40)</f>
        <v>11615</v>
      </c>
      <c r="W42" s="513">
        <f t="shared" si="32"/>
        <v>249151.19999999998</v>
      </c>
      <c r="X42" s="167"/>
      <c r="Y42" s="513">
        <f t="shared" ref="Y42:Z42" si="33">SUM(Y34:Y40)</f>
        <v>10346</v>
      </c>
      <c r="Z42" s="513">
        <f t="shared" si="33"/>
        <v>227253.93000000002</v>
      </c>
      <c r="AA42" s="167"/>
      <c r="AB42" s="513">
        <f t="shared" ref="AB42:AC42" si="34">SUM(AB34:AB40)</f>
        <v>1269</v>
      </c>
      <c r="AC42" s="513">
        <f t="shared" si="34"/>
        <v>21897.269999999971</v>
      </c>
    </row>
    <row r="43" spans="1:29" s="183" customFormat="1" x14ac:dyDescent="0.25">
      <c r="A43" s="179"/>
      <c r="B43" s="249"/>
      <c r="C43" s="79"/>
      <c r="D43" s="79"/>
      <c r="E43" s="79"/>
      <c r="F43" s="79"/>
      <c r="G43" s="79"/>
      <c r="H43" s="79"/>
      <c r="I43" s="79"/>
      <c r="J43" s="79"/>
      <c r="K43" s="79"/>
      <c r="L43" s="79"/>
      <c r="M43" s="79"/>
      <c r="N43" s="79"/>
      <c r="O43" s="79"/>
      <c r="P43" s="79"/>
      <c r="Q43" s="79"/>
      <c r="R43" s="79"/>
      <c r="S43" s="79"/>
      <c r="T43" s="79"/>
      <c r="U43" s="79"/>
      <c r="V43" s="352"/>
      <c r="W43" s="352"/>
      <c r="Y43" s="454"/>
      <c r="Z43" s="454"/>
      <c r="AA43" s="372"/>
      <c r="AB43" s="352"/>
      <c r="AC43" s="352"/>
    </row>
    <row r="44" spans="1:29" s="4" customFormat="1" x14ac:dyDescent="0.25">
      <c r="A44" s="128"/>
      <c r="B44" s="326" t="s">
        <v>331</v>
      </c>
      <c r="C44" s="171"/>
      <c r="D44" s="281"/>
      <c r="E44" s="281"/>
      <c r="F44" s="171"/>
      <c r="G44" s="281"/>
      <c r="H44" s="281"/>
      <c r="I44" s="281"/>
      <c r="J44" s="281"/>
      <c r="K44" s="281"/>
      <c r="L44" s="281"/>
      <c r="M44" s="281"/>
      <c r="N44" s="281"/>
      <c r="O44" s="171"/>
      <c r="P44" s="281"/>
      <c r="Q44" s="281"/>
      <c r="R44" s="171"/>
      <c r="S44" s="281"/>
      <c r="T44" s="281"/>
      <c r="U44" s="171"/>
      <c r="V44" s="281"/>
      <c r="W44" s="281"/>
      <c r="X44" s="238"/>
      <c r="Y44" s="282"/>
      <c r="Z44" s="282"/>
      <c r="AA44" s="238"/>
      <c r="AB44" s="171"/>
      <c r="AC44" s="171"/>
    </row>
    <row r="45" spans="1:29" s="4" customFormat="1" ht="14.4" x14ac:dyDescent="0.3">
      <c r="A45" s="128"/>
      <c r="B45" s="283" t="s">
        <v>368</v>
      </c>
      <c r="C45" s="171"/>
      <c r="D45" s="408">
        <f>SUM(D8:D22)</f>
        <v>29210</v>
      </c>
      <c r="E45" s="408">
        <f>SUM(E8:E22)</f>
        <v>228807.698</v>
      </c>
      <c r="F45" s="286"/>
      <c r="G45" s="407">
        <f>SUM(G8:G22)</f>
        <v>2997</v>
      </c>
      <c r="H45" s="407">
        <f t="shared" ref="H45:L45" si="35">SUM(H8:H22)</f>
        <v>94525.865999999995</v>
      </c>
      <c r="I45" s="407">
        <f t="shared" si="35"/>
        <v>1572</v>
      </c>
      <c r="J45" s="407">
        <f t="shared" si="35"/>
        <v>478140.05800000002</v>
      </c>
      <c r="K45" s="407">
        <f t="shared" si="35"/>
        <v>157</v>
      </c>
      <c r="L45" s="407">
        <f t="shared" si="35"/>
        <v>345159.98400000005</v>
      </c>
      <c r="M45" s="408">
        <f t="shared" ref="M45:N51" si="36">SUM(G45+I45+K45)</f>
        <v>4726</v>
      </c>
      <c r="N45" s="408">
        <f t="shared" si="36"/>
        <v>917825.90800000005</v>
      </c>
      <c r="O45" s="327"/>
      <c r="P45" s="408">
        <f t="shared" ref="P45:Q45" si="37">SUM(P8:P22)</f>
        <v>124</v>
      </c>
      <c r="Q45" s="408">
        <f t="shared" si="37"/>
        <v>309503.39500000002</v>
      </c>
      <c r="R45" s="171"/>
      <c r="S45" s="408">
        <f t="shared" ref="S45:T45" si="38">SUM(S8:S22)</f>
        <v>0</v>
      </c>
      <c r="T45" s="408">
        <f t="shared" si="38"/>
        <v>0</v>
      </c>
      <c r="U45" s="171"/>
      <c r="V45" s="430">
        <f>SUM(D45+M45+P45+S45)</f>
        <v>34060</v>
      </c>
      <c r="W45" s="430">
        <f>SUM(E45+N45+Q45+T45)</f>
        <v>1456137.0010000002</v>
      </c>
      <c r="X45" s="499"/>
      <c r="Y45" s="508">
        <f t="shared" ref="Y45" si="39">SUM(Y8:Y22)</f>
        <v>34063</v>
      </c>
      <c r="Z45" s="508">
        <f t="shared" ref="Z45" si="40">SUM(Z8:Z22)</f>
        <v>1456162.726</v>
      </c>
      <c r="AA45" s="287"/>
      <c r="AB45" s="491">
        <f t="shared" ref="AB45:AC51" si="41">V45-Y45</f>
        <v>-3</v>
      </c>
      <c r="AC45" s="491">
        <f t="shared" si="41"/>
        <v>-25.724999999860302</v>
      </c>
    </row>
    <row r="46" spans="1:29" s="4" customFormat="1" ht="14.4" x14ac:dyDescent="0.3">
      <c r="A46" s="128"/>
      <c r="B46" s="283">
        <v>2015</v>
      </c>
      <c r="C46" s="171"/>
      <c r="D46" s="408">
        <f t="shared" ref="D46:E52" si="42">SUM(D23+D34)</f>
        <v>12886</v>
      </c>
      <c r="E46" s="408">
        <f t="shared" si="42"/>
        <v>101916.82</v>
      </c>
      <c r="F46" s="286"/>
      <c r="G46" s="407">
        <f t="shared" ref="G46:L46" si="43">SUM(G23+G34)</f>
        <v>110</v>
      </c>
      <c r="H46" s="407">
        <f t="shared" si="43"/>
        <v>3689.21</v>
      </c>
      <c r="I46" s="407">
        <f t="shared" si="43"/>
        <v>86</v>
      </c>
      <c r="J46" s="407">
        <f t="shared" si="43"/>
        <v>27254.1</v>
      </c>
      <c r="K46" s="407">
        <f t="shared" si="43"/>
        <v>7</v>
      </c>
      <c r="L46" s="407">
        <f t="shared" si="43"/>
        <v>21629.63</v>
      </c>
      <c r="M46" s="408">
        <f t="shared" si="36"/>
        <v>203</v>
      </c>
      <c r="N46" s="408">
        <f t="shared" si="36"/>
        <v>52572.94</v>
      </c>
      <c r="O46" s="327"/>
      <c r="P46" s="408">
        <f t="shared" ref="P46:Q46" si="44">SUM(P23+P34)</f>
        <v>8</v>
      </c>
      <c r="Q46" s="408">
        <f t="shared" si="44"/>
        <v>41683.64</v>
      </c>
      <c r="R46" s="171"/>
      <c r="S46" s="408">
        <f t="shared" ref="S46:T46" si="45">SUM(S23+S34)</f>
        <v>0</v>
      </c>
      <c r="T46" s="408">
        <f t="shared" si="45"/>
        <v>0</v>
      </c>
      <c r="U46" s="171"/>
      <c r="V46" s="431">
        <f t="shared" ref="V46:W46" si="46">SUM(V23+V34)</f>
        <v>13097</v>
      </c>
      <c r="W46" s="431">
        <f t="shared" si="46"/>
        <v>196173.40000000002</v>
      </c>
      <c r="X46" s="499"/>
      <c r="Y46" s="508">
        <f t="shared" ref="Y46:Z46" si="47">SUM(Y23+Y34)</f>
        <v>13097</v>
      </c>
      <c r="Z46" s="508">
        <f t="shared" si="47"/>
        <v>196173.40000000002</v>
      </c>
      <c r="AA46" s="287"/>
      <c r="AB46" s="491">
        <f t="shared" si="41"/>
        <v>0</v>
      </c>
      <c r="AC46" s="491">
        <f t="shared" si="41"/>
        <v>0</v>
      </c>
    </row>
    <row r="47" spans="1:29" s="4" customFormat="1" ht="14.4" x14ac:dyDescent="0.3">
      <c r="A47" s="128"/>
      <c r="B47" s="283">
        <v>2016</v>
      </c>
      <c r="C47" s="171"/>
      <c r="D47" s="408">
        <f t="shared" si="42"/>
        <v>21915</v>
      </c>
      <c r="E47" s="408">
        <f t="shared" si="42"/>
        <v>180296.92</v>
      </c>
      <c r="F47" s="286"/>
      <c r="G47" s="407">
        <f t="shared" ref="G47:L47" si="48">SUM(G24+G35)</f>
        <v>211</v>
      </c>
      <c r="H47" s="407">
        <f t="shared" si="48"/>
        <v>6519.27</v>
      </c>
      <c r="I47" s="407">
        <f t="shared" si="48"/>
        <v>123</v>
      </c>
      <c r="J47" s="407">
        <f t="shared" si="48"/>
        <v>42752.5</v>
      </c>
      <c r="K47" s="407">
        <f t="shared" si="48"/>
        <v>18</v>
      </c>
      <c r="L47" s="407">
        <f t="shared" si="48"/>
        <v>42479.69</v>
      </c>
      <c r="M47" s="408">
        <f t="shared" si="36"/>
        <v>352</v>
      </c>
      <c r="N47" s="408">
        <f t="shared" si="36"/>
        <v>91751.46</v>
      </c>
      <c r="O47" s="327"/>
      <c r="P47" s="408">
        <f t="shared" ref="P47:Q47" si="49">SUM(P24+P35)</f>
        <v>22</v>
      </c>
      <c r="Q47" s="408">
        <f t="shared" si="49"/>
        <v>136223.31</v>
      </c>
      <c r="R47" s="171"/>
      <c r="S47" s="408">
        <f t="shared" ref="S47:T47" si="50">SUM(S24+S35)</f>
        <v>0</v>
      </c>
      <c r="T47" s="408">
        <f t="shared" si="50"/>
        <v>0</v>
      </c>
      <c r="U47" s="171"/>
      <c r="V47" s="431">
        <f t="shared" ref="V47:W47" si="51">SUM(V24+V35)</f>
        <v>22289</v>
      </c>
      <c r="W47" s="431">
        <f t="shared" si="51"/>
        <v>408271.69</v>
      </c>
      <c r="X47" s="499"/>
      <c r="Y47" s="508">
        <f t="shared" ref="Y47:Z47" si="52">SUM(Y24+Y35)</f>
        <v>22289</v>
      </c>
      <c r="Z47" s="508">
        <f t="shared" si="52"/>
        <v>408271.69</v>
      </c>
      <c r="AA47" s="287"/>
      <c r="AB47" s="491">
        <f t="shared" si="41"/>
        <v>0</v>
      </c>
      <c r="AC47" s="491">
        <f t="shared" si="41"/>
        <v>0</v>
      </c>
    </row>
    <row r="48" spans="1:29" s="4" customFormat="1" ht="14.4" x14ac:dyDescent="0.3">
      <c r="A48" s="128"/>
      <c r="B48" s="283">
        <v>2017</v>
      </c>
      <c r="C48" s="171"/>
      <c r="D48" s="408">
        <f t="shared" si="42"/>
        <v>18565</v>
      </c>
      <c r="E48" s="408">
        <f t="shared" si="42"/>
        <v>159002.22499999998</v>
      </c>
      <c r="F48" s="286"/>
      <c r="G48" s="407">
        <f t="shared" ref="G48:L48" si="53">SUM(G25+G36)</f>
        <v>282</v>
      </c>
      <c r="H48" s="407">
        <f t="shared" si="53"/>
        <v>9749.65</v>
      </c>
      <c r="I48" s="407">
        <f t="shared" si="53"/>
        <v>174</v>
      </c>
      <c r="J48" s="407">
        <f t="shared" si="53"/>
        <v>65123.59</v>
      </c>
      <c r="K48" s="407">
        <f t="shared" si="53"/>
        <v>22</v>
      </c>
      <c r="L48" s="407">
        <f t="shared" si="53"/>
        <v>57718.49</v>
      </c>
      <c r="M48" s="408">
        <f t="shared" si="36"/>
        <v>478</v>
      </c>
      <c r="N48" s="408">
        <f t="shared" si="36"/>
        <v>132591.72999999998</v>
      </c>
      <c r="O48" s="327"/>
      <c r="P48" s="408">
        <f t="shared" ref="P48:Q48" si="54">SUM(P25+P36)</f>
        <v>8</v>
      </c>
      <c r="Q48" s="408">
        <f t="shared" si="54"/>
        <v>60129.63</v>
      </c>
      <c r="R48" s="171"/>
      <c r="S48" s="408">
        <f t="shared" ref="S48:T48" si="55">SUM(S25+S36)</f>
        <v>0</v>
      </c>
      <c r="T48" s="408">
        <f t="shared" si="55"/>
        <v>0</v>
      </c>
      <c r="U48" s="171"/>
      <c r="V48" s="431">
        <f t="shared" ref="V48:W48" si="56">SUM(V25+V36)</f>
        <v>19051</v>
      </c>
      <c r="W48" s="431">
        <f t="shared" si="56"/>
        <v>351723.58499999996</v>
      </c>
      <c r="X48" s="499"/>
      <c r="Y48" s="508">
        <f t="shared" ref="Y48:Z48" si="57">SUM(Y25+Y36)</f>
        <v>19051</v>
      </c>
      <c r="Z48" s="508">
        <f t="shared" si="57"/>
        <v>351723.58499999996</v>
      </c>
      <c r="AA48" s="287"/>
      <c r="AB48" s="491">
        <f t="shared" si="41"/>
        <v>0</v>
      </c>
      <c r="AC48" s="491">
        <f t="shared" si="41"/>
        <v>0</v>
      </c>
    </row>
    <row r="49" spans="1:29" s="4" customFormat="1" ht="14.4" x14ac:dyDescent="0.3">
      <c r="A49" s="128"/>
      <c r="B49" s="283">
        <v>2018</v>
      </c>
      <c r="C49" s="171"/>
      <c r="D49" s="408">
        <f t="shared" si="42"/>
        <v>17255</v>
      </c>
      <c r="E49" s="408">
        <f t="shared" si="42"/>
        <v>150379.07</v>
      </c>
      <c r="F49" s="286"/>
      <c r="G49" s="407">
        <f t="shared" ref="G49:L49" si="58">SUM(G26+G37)</f>
        <v>329</v>
      </c>
      <c r="H49" s="407">
        <f t="shared" si="58"/>
        <v>10830.27</v>
      </c>
      <c r="I49" s="407">
        <f t="shared" si="58"/>
        <v>203</v>
      </c>
      <c r="J49" s="407">
        <f t="shared" si="58"/>
        <v>70258.75</v>
      </c>
      <c r="K49" s="407">
        <f t="shared" si="58"/>
        <v>26</v>
      </c>
      <c r="L49" s="407">
        <f t="shared" si="58"/>
        <v>56308.67</v>
      </c>
      <c r="M49" s="408">
        <f t="shared" si="36"/>
        <v>558</v>
      </c>
      <c r="N49" s="408">
        <f t="shared" si="36"/>
        <v>137397.69</v>
      </c>
      <c r="O49" s="327"/>
      <c r="P49" s="408">
        <f t="shared" ref="P49:Q49" si="59">SUM(P26+P37)</f>
        <v>5</v>
      </c>
      <c r="Q49" s="408">
        <f t="shared" si="59"/>
        <v>43919.68</v>
      </c>
      <c r="R49" s="171"/>
      <c r="S49" s="408">
        <f t="shared" ref="S49:T49" si="60">SUM(S26+S37)</f>
        <v>0</v>
      </c>
      <c r="T49" s="408">
        <f t="shared" si="60"/>
        <v>0</v>
      </c>
      <c r="U49" s="171"/>
      <c r="V49" s="431">
        <f t="shared" ref="V49:W49" si="61">SUM(V26+V37)</f>
        <v>17818</v>
      </c>
      <c r="W49" s="431">
        <f t="shared" si="61"/>
        <v>331696.44000000006</v>
      </c>
      <c r="X49" s="499"/>
      <c r="Y49" s="508">
        <f t="shared" ref="Y49:Z49" si="62">SUM(Y26+Y37)</f>
        <v>17817</v>
      </c>
      <c r="Z49" s="508">
        <f t="shared" si="62"/>
        <v>331682.40000000002</v>
      </c>
      <c r="AA49" s="287"/>
      <c r="AB49" s="491">
        <f t="shared" si="41"/>
        <v>1</v>
      </c>
      <c r="AC49" s="491">
        <f t="shared" si="41"/>
        <v>14.040000000037253</v>
      </c>
    </row>
    <row r="50" spans="1:29" s="4" customFormat="1" ht="14.4" x14ac:dyDescent="0.3">
      <c r="A50" s="128"/>
      <c r="B50" s="283">
        <v>2019</v>
      </c>
      <c r="C50" s="171"/>
      <c r="D50" s="408">
        <f t="shared" si="42"/>
        <v>15895</v>
      </c>
      <c r="E50" s="408">
        <f t="shared" si="42"/>
        <v>144446.39000000001</v>
      </c>
      <c r="F50" s="286"/>
      <c r="G50" s="407">
        <f t="shared" ref="G50:L50" si="63">SUM(G27+G38)</f>
        <v>333</v>
      </c>
      <c r="H50" s="407">
        <f t="shared" si="63"/>
        <v>11146.95</v>
      </c>
      <c r="I50" s="407">
        <f t="shared" si="63"/>
        <v>219</v>
      </c>
      <c r="J50" s="407">
        <f t="shared" si="63"/>
        <v>82362.7</v>
      </c>
      <c r="K50" s="407">
        <f t="shared" si="63"/>
        <v>40</v>
      </c>
      <c r="L50" s="407">
        <f t="shared" si="63"/>
        <v>137163.85</v>
      </c>
      <c r="M50" s="408">
        <f t="shared" si="36"/>
        <v>592</v>
      </c>
      <c r="N50" s="408">
        <f t="shared" si="36"/>
        <v>230673.5</v>
      </c>
      <c r="O50" s="327"/>
      <c r="P50" s="408">
        <f t="shared" ref="P50:Q50" si="64">SUM(P27+P38)</f>
        <v>7</v>
      </c>
      <c r="Q50" s="408">
        <f t="shared" si="64"/>
        <v>77950.13</v>
      </c>
      <c r="R50" s="171"/>
      <c r="S50" s="408">
        <f t="shared" ref="S50:T50" si="65">SUM(S27+S38)</f>
        <v>0</v>
      </c>
      <c r="T50" s="408">
        <f t="shared" si="65"/>
        <v>0</v>
      </c>
      <c r="U50" s="171"/>
      <c r="V50" s="431">
        <f t="shared" ref="V50:W50" si="66">SUM(V27+V38)</f>
        <v>16494</v>
      </c>
      <c r="W50" s="431">
        <f t="shared" si="66"/>
        <v>453070.02</v>
      </c>
      <c r="X50" s="499"/>
      <c r="Y50" s="508">
        <f t="shared" ref="Y50:Z50" si="67">SUM(Y27+Y38)</f>
        <v>16493</v>
      </c>
      <c r="Z50" s="508">
        <f t="shared" si="67"/>
        <v>453059.58</v>
      </c>
      <c r="AA50" s="287"/>
      <c r="AB50" s="491">
        <f t="shared" si="41"/>
        <v>1</v>
      </c>
      <c r="AC50" s="491">
        <f t="shared" si="41"/>
        <v>10.440000000002328</v>
      </c>
    </row>
    <row r="51" spans="1:29" s="4" customFormat="1" ht="14.4" x14ac:dyDescent="0.3">
      <c r="A51" s="128"/>
      <c r="B51" s="283">
        <v>2020</v>
      </c>
      <c r="C51" s="171"/>
      <c r="D51" s="408">
        <f t="shared" si="42"/>
        <v>13719</v>
      </c>
      <c r="E51" s="408">
        <f t="shared" si="42"/>
        <v>122077.32</v>
      </c>
      <c r="F51" s="286"/>
      <c r="G51" s="407">
        <f t="shared" ref="G51:L52" si="68">SUM(G28+G39)</f>
        <v>278</v>
      </c>
      <c r="H51" s="407">
        <f t="shared" si="68"/>
        <v>8963.68</v>
      </c>
      <c r="I51" s="407">
        <f t="shared" si="68"/>
        <v>185</v>
      </c>
      <c r="J51" s="407">
        <f t="shared" si="68"/>
        <v>65760.33</v>
      </c>
      <c r="K51" s="407">
        <f t="shared" si="68"/>
        <v>22</v>
      </c>
      <c r="L51" s="407">
        <f t="shared" si="68"/>
        <v>56820.75</v>
      </c>
      <c r="M51" s="408">
        <f t="shared" si="36"/>
        <v>485</v>
      </c>
      <c r="N51" s="408">
        <f t="shared" si="36"/>
        <v>131544.76</v>
      </c>
      <c r="O51" s="327"/>
      <c r="P51" s="408">
        <f t="shared" ref="P51:Q52" si="69">SUM(P28+P39)</f>
        <v>10</v>
      </c>
      <c r="Q51" s="408">
        <f t="shared" si="69"/>
        <v>66584.34</v>
      </c>
      <c r="R51" s="171"/>
      <c r="S51" s="408">
        <f t="shared" ref="S51:T52" si="70">SUM(S28+S39)</f>
        <v>0</v>
      </c>
      <c r="T51" s="408">
        <f t="shared" si="70"/>
        <v>0</v>
      </c>
      <c r="U51" s="171"/>
      <c r="V51" s="431">
        <f t="shared" ref="V51:W52" si="71">SUM(V28+V39)</f>
        <v>14214</v>
      </c>
      <c r="W51" s="431">
        <f t="shared" si="71"/>
        <v>320206.42</v>
      </c>
      <c r="X51" s="499"/>
      <c r="Y51" s="508">
        <f t="shared" ref="Y51:Z52" si="72">SUM(Y28+Y39)</f>
        <v>14114</v>
      </c>
      <c r="Z51" s="508">
        <f t="shared" si="72"/>
        <v>318933.01</v>
      </c>
      <c r="AA51" s="287"/>
      <c r="AB51" s="491">
        <f t="shared" si="41"/>
        <v>100</v>
      </c>
      <c r="AC51" s="491">
        <f t="shared" si="41"/>
        <v>1273.4099999999744</v>
      </c>
    </row>
    <row r="52" spans="1:29" s="548" customFormat="1" ht="14.4" x14ac:dyDescent="0.3">
      <c r="A52" s="545"/>
      <c r="B52" s="283">
        <v>2021</v>
      </c>
      <c r="C52" s="171"/>
      <c r="D52" s="408">
        <f t="shared" si="42"/>
        <v>3875</v>
      </c>
      <c r="E52" s="408">
        <f t="shared" si="42"/>
        <v>34287.43</v>
      </c>
      <c r="F52" s="286"/>
      <c r="G52" s="407">
        <f t="shared" si="68"/>
        <v>43</v>
      </c>
      <c r="H52" s="407">
        <f t="shared" si="68"/>
        <v>1382.31</v>
      </c>
      <c r="I52" s="407">
        <f t="shared" si="68"/>
        <v>36</v>
      </c>
      <c r="J52" s="407">
        <f t="shared" si="68"/>
        <v>9868.34</v>
      </c>
      <c r="K52" s="407">
        <f t="shared" si="68"/>
        <v>4</v>
      </c>
      <c r="L52" s="407">
        <f t="shared" si="68"/>
        <v>9569.56</v>
      </c>
      <c r="M52" s="408">
        <f t="shared" ref="M52" si="73">SUM(G52+I52+K52)</f>
        <v>83</v>
      </c>
      <c r="N52" s="408">
        <f t="shared" ref="N52" si="74">SUM(H52+J52+L52)</f>
        <v>20820.21</v>
      </c>
      <c r="O52" s="327"/>
      <c r="P52" s="408">
        <f t="shared" si="69"/>
        <v>0</v>
      </c>
      <c r="Q52" s="408">
        <f t="shared" si="69"/>
        <v>0</v>
      </c>
      <c r="R52" s="171"/>
      <c r="S52" s="408">
        <f t="shared" si="70"/>
        <v>5</v>
      </c>
      <c r="T52" s="408">
        <f t="shared" si="70"/>
        <v>10029.290000000001</v>
      </c>
      <c r="U52" s="171"/>
      <c r="V52" s="431">
        <f t="shared" si="71"/>
        <v>3963</v>
      </c>
      <c r="W52" s="431">
        <f t="shared" si="71"/>
        <v>65136.93</v>
      </c>
      <c r="X52" s="546"/>
      <c r="Y52" s="508">
        <f t="shared" si="72"/>
        <v>2796</v>
      </c>
      <c r="Z52" s="508">
        <f t="shared" si="72"/>
        <v>44537.55</v>
      </c>
      <c r="AA52" s="547"/>
      <c r="AB52" s="491">
        <f t="shared" ref="AB52" si="75">V52-Y52</f>
        <v>1167</v>
      </c>
      <c r="AC52" s="491">
        <f t="shared" ref="AC52" si="76">W52-Z52</f>
        <v>20599.379999999997</v>
      </c>
    </row>
    <row r="53" spans="1:29" s="372" customFormat="1" ht="15" thickBot="1" x14ac:dyDescent="0.3">
      <c r="A53" s="369"/>
      <c r="B53" s="413"/>
      <c r="C53" s="352"/>
      <c r="D53" s="414"/>
      <c r="E53" s="414"/>
      <c r="F53" s="352"/>
      <c r="G53" s="414"/>
      <c r="H53" s="414"/>
      <c r="I53" s="414"/>
      <c r="J53" s="414"/>
      <c r="K53" s="414"/>
      <c r="L53" s="414"/>
      <c r="M53" s="414"/>
      <c r="N53" s="414"/>
      <c r="O53" s="352"/>
      <c r="P53" s="414"/>
      <c r="Q53" s="414"/>
      <c r="R53" s="352"/>
      <c r="S53" s="414"/>
      <c r="T53" s="414"/>
      <c r="U53" s="352"/>
      <c r="V53" s="414"/>
      <c r="W53" s="414"/>
      <c r="X53" s="500"/>
      <c r="Y53" s="493"/>
      <c r="Z53" s="493"/>
      <c r="AB53" s="414"/>
      <c r="AC53" s="414"/>
    </row>
    <row r="54" spans="1:29" ht="28.8" thickTop="1" thickBot="1" x14ac:dyDescent="0.3">
      <c r="B54" s="415" t="s">
        <v>366</v>
      </c>
      <c r="C54" s="341"/>
      <c r="D54" s="411">
        <f>SUM(D45:D52)</f>
        <v>133320</v>
      </c>
      <c r="E54" s="411">
        <f>SUM(E45:E52)</f>
        <v>1121213.8729999999</v>
      </c>
      <c r="F54" s="342"/>
      <c r="G54" s="416">
        <f>SUM(G45:G52)</f>
        <v>4583</v>
      </c>
      <c r="H54" s="416">
        <f t="shared" ref="H54:L54" si="77">SUM(H45:H52)</f>
        <v>146807.20600000001</v>
      </c>
      <c r="I54" s="416">
        <f t="shared" si="77"/>
        <v>2598</v>
      </c>
      <c r="J54" s="416">
        <f t="shared" si="77"/>
        <v>841520.3679999999</v>
      </c>
      <c r="K54" s="416">
        <f t="shared" si="77"/>
        <v>296</v>
      </c>
      <c r="L54" s="416">
        <f t="shared" si="77"/>
        <v>726850.62400000007</v>
      </c>
      <c r="M54" s="411">
        <f t="shared" ref="M54:N54" si="78">SUM(M45:M52)</f>
        <v>7477</v>
      </c>
      <c r="N54" s="411">
        <f t="shared" si="78"/>
        <v>1715178.1979999999</v>
      </c>
      <c r="O54" s="342"/>
      <c r="P54" s="411">
        <f t="shared" ref="P54:Q54" si="79">SUM(P45:P52)</f>
        <v>184</v>
      </c>
      <c r="Q54" s="411">
        <f t="shared" si="79"/>
        <v>735994.125</v>
      </c>
      <c r="R54" s="342"/>
      <c r="S54" s="411">
        <f t="shared" ref="S54:T54" si="80">SUM(S45:S52)</f>
        <v>5</v>
      </c>
      <c r="T54" s="411">
        <f t="shared" si="80"/>
        <v>10029.290000000001</v>
      </c>
      <c r="U54" s="342"/>
      <c r="V54" s="411">
        <f t="shared" ref="V54:W54" si="81">SUM(V45:V52)</f>
        <v>140986</v>
      </c>
      <c r="W54" s="411">
        <f t="shared" si="81"/>
        <v>3582415.486</v>
      </c>
      <c r="X54" s="25"/>
      <c r="Y54" s="501">
        <f>SUM(Y45:Y52)</f>
        <v>139720</v>
      </c>
      <c r="Z54" s="501">
        <f>SUM(Z45:Z52)</f>
        <v>3560543.9409999996</v>
      </c>
      <c r="AA54" s="343"/>
      <c r="AB54" s="432">
        <f>SUM(AB45:AB52)</f>
        <v>1266</v>
      </c>
      <c r="AC54" s="432">
        <f>SUM(AC45:AC52)</f>
        <v>21871.545000000151</v>
      </c>
    </row>
    <row r="55" spans="1:29" ht="18" thickTop="1" x14ac:dyDescent="0.25">
      <c r="C55" s="117"/>
      <c r="E55" s="569"/>
      <c r="F55" s="569"/>
      <c r="G55" s="569"/>
      <c r="H55" s="569"/>
      <c r="I55" s="569"/>
      <c r="J55" s="569"/>
      <c r="K55" s="569"/>
      <c r="L55" s="569"/>
      <c r="M55" s="569"/>
      <c r="N55" s="569"/>
      <c r="O55" s="569"/>
      <c r="P55" s="569"/>
      <c r="Q55" s="569"/>
      <c r="R55" s="569"/>
      <c r="S55" s="569"/>
      <c r="T55" s="569"/>
      <c r="U55" s="348"/>
      <c r="V55" s="348"/>
      <c r="W55" s="221"/>
      <c r="X55" s="348"/>
    </row>
    <row r="56" spans="1:29" x14ac:dyDescent="0.25">
      <c r="C56" s="1"/>
      <c r="E56" s="498"/>
      <c r="F56" s="498"/>
      <c r="G56" s="498"/>
      <c r="H56" s="498"/>
      <c r="I56" s="498"/>
      <c r="J56" s="498"/>
      <c r="K56" s="498"/>
      <c r="L56" s="498"/>
      <c r="M56" s="498"/>
      <c r="N56" s="498"/>
      <c r="O56" s="1"/>
      <c r="R56" s="224"/>
      <c r="U56" s="1"/>
    </row>
    <row r="57" spans="1:29" x14ac:dyDescent="0.25">
      <c r="C57" s="1"/>
      <c r="E57" s="498"/>
      <c r="F57" s="498"/>
      <c r="G57" s="498"/>
      <c r="H57" s="498"/>
      <c r="I57" s="498"/>
      <c r="J57" s="498"/>
      <c r="K57" s="498"/>
      <c r="L57" s="498"/>
      <c r="M57" s="551"/>
      <c r="N57" s="498"/>
      <c r="O57" s="1"/>
      <c r="R57" s="224"/>
      <c r="U57" s="1"/>
    </row>
    <row r="58" spans="1:29" x14ac:dyDescent="0.25">
      <c r="C58" s="1"/>
      <c r="G58" s="536"/>
      <c r="H58" s="221"/>
      <c r="I58" s="221"/>
      <c r="J58" s="536"/>
      <c r="K58" s="221"/>
      <c r="L58" s="221"/>
      <c r="O58" s="1"/>
      <c r="R58" s="224"/>
      <c r="U58" s="1"/>
    </row>
    <row r="59" spans="1:29" x14ac:dyDescent="0.25">
      <c r="C59" s="1"/>
      <c r="G59" s="536"/>
      <c r="H59" s="221"/>
      <c r="I59" s="221"/>
      <c r="J59" s="536"/>
      <c r="K59" s="221"/>
      <c r="L59" s="221"/>
      <c r="O59" s="1"/>
      <c r="R59" s="224"/>
      <c r="U59" s="1"/>
    </row>
    <row r="60" spans="1:29" x14ac:dyDescent="0.25">
      <c r="C60" s="1"/>
      <c r="G60" s="536"/>
      <c r="H60" s="221"/>
      <c r="I60" s="221"/>
      <c r="J60" s="536"/>
      <c r="K60" s="221"/>
      <c r="L60" s="221"/>
      <c r="O60" s="1"/>
      <c r="R60" s="224"/>
      <c r="U60" s="1"/>
    </row>
    <row r="61" spans="1:29" s="224" customFormat="1" x14ac:dyDescent="0.25">
      <c r="A61" s="124"/>
      <c r="G61" s="536"/>
      <c r="H61" s="221"/>
      <c r="I61" s="221"/>
      <c r="J61" s="536"/>
      <c r="K61" s="221"/>
      <c r="L61" s="221"/>
      <c r="Y61" s="447"/>
      <c r="Z61" s="447"/>
      <c r="AA61" s="348"/>
      <c r="AB61" s="66"/>
      <c r="AC61" s="66"/>
    </row>
    <row r="62" spans="1:29" s="224" customFormat="1" x14ac:dyDescent="0.25">
      <c r="A62" s="124"/>
      <c r="G62" s="536"/>
      <c r="H62" s="221"/>
      <c r="I62" s="221"/>
      <c r="J62" s="536"/>
      <c r="K62" s="221"/>
      <c r="L62" s="221"/>
      <c r="Y62" s="447"/>
      <c r="Z62" s="447"/>
      <c r="AA62" s="348"/>
      <c r="AB62" s="66"/>
      <c r="AC62" s="66"/>
    </row>
    <row r="63" spans="1:29" x14ac:dyDescent="0.25">
      <c r="C63" s="1"/>
      <c r="G63" s="536"/>
      <c r="H63" s="221"/>
      <c r="I63" s="221"/>
      <c r="J63" s="536"/>
      <c r="K63" s="221"/>
      <c r="L63" s="221"/>
      <c r="O63" s="1"/>
      <c r="R63" s="224"/>
      <c r="U63" s="1"/>
    </row>
    <row r="64" spans="1:29" x14ac:dyDescent="0.25">
      <c r="G64" s="221"/>
      <c r="H64" s="536"/>
      <c r="I64" s="221"/>
      <c r="J64" s="221"/>
      <c r="K64" s="221"/>
      <c r="L64" s="221"/>
    </row>
  </sheetData>
  <mergeCells count="20">
    <mergeCell ref="E55:T55"/>
    <mergeCell ref="B1:O1"/>
    <mergeCell ref="Z4:Z5"/>
    <mergeCell ref="V3:W4"/>
    <mergeCell ref="G4:H4"/>
    <mergeCell ref="M4:N4"/>
    <mergeCell ref="S3:T4"/>
    <mergeCell ref="AB4:AB5"/>
    <mergeCell ref="AC4:AC5"/>
    <mergeCell ref="P3:Q4"/>
    <mergeCell ref="I4:J4"/>
    <mergeCell ref="D3:E4"/>
    <mergeCell ref="G3:H3"/>
    <mergeCell ref="M3:N3"/>
    <mergeCell ref="I3:J3"/>
    <mergeCell ref="K3:L3"/>
    <mergeCell ref="K4:L4"/>
    <mergeCell ref="Y2:Z3"/>
    <mergeCell ref="AB2:AC3"/>
    <mergeCell ref="Y4:Y5"/>
  </mergeCells>
  <printOptions horizontalCentered="1"/>
  <pageMargins left="0.25" right="0.25" top="1.5" bottom="0.75" header="0.3" footer="0.3"/>
  <pageSetup scale="48" fitToHeight="0" orientation="landscape" r:id="rId1"/>
  <headerFooter alignWithMargins="0">
    <oddFooter>&amp;LNew Jersey Board of Public Utilities,  Office of Clean Energy&amp;RNew Jersey's Clean Energy Program&amp;XTM</oddFooter>
  </headerFooter>
  <ignoredErrors>
    <ignoredError sqref="D45:Q45 Y45:Z4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360</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38" t="s">
        <v>14</v>
      </c>
      <c r="D5" s="638"/>
      <c r="E5" s="640" t="s">
        <v>359</v>
      </c>
      <c r="F5" s="640"/>
      <c r="G5" s="640"/>
      <c r="H5" s="640"/>
      <c r="I5" s="13"/>
      <c r="J5" s="24"/>
      <c r="K5" s="36"/>
      <c r="L5" s="29" t="s">
        <v>41</v>
      </c>
      <c r="M5" s="30" t="s">
        <v>42</v>
      </c>
      <c r="N5" s="2"/>
      <c r="O5" s="29" t="s">
        <v>34</v>
      </c>
      <c r="P5" s="30" t="s">
        <v>20</v>
      </c>
      <c r="Q5" s="13"/>
    </row>
    <row r="6" spans="2:17" ht="13.2" customHeight="1" x14ac:dyDescent="0.25">
      <c r="B6" s="12"/>
      <c r="C6" s="638"/>
      <c r="D6" s="638"/>
      <c r="E6" s="640"/>
      <c r="F6" s="640"/>
      <c r="G6" s="640"/>
      <c r="H6" s="640"/>
      <c r="I6" s="13"/>
      <c r="J6" s="25"/>
      <c r="K6" s="37"/>
      <c r="L6" s="31">
        <v>1</v>
      </c>
      <c r="M6" s="32" t="s">
        <v>43</v>
      </c>
      <c r="N6" s="2"/>
      <c r="O6" s="31" t="s">
        <v>13</v>
      </c>
      <c r="P6" s="32" t="s">
        <v>36</v>
      </c>
      <c r="Q6" s="13"/>
    </row>
    <row r="7" spans="2:17" ht="15" x14ac:dyDescent="0.25">
      <c r="B7" s="12"/>
      <c r="C7" s="641" t="s">
        <v>86</v>
      </c>
      <c r="D7" s="641"/>
      <c r="E7" s="639" t="s">
        <v>358</v>
      </c>
      <c r="F7" s="639"/>
      <c r="G7" s="639"/>
      <c r="H7" s="639"/>
      <c r="I7" s="20"/>
      <c r="K7" s="35"/>
      <c r="L7" s="31">
        <v>2</v>
      </c>
      <c r="M7" s="32" t="s">
        <v>44</v>
      </c>
      <c r="N7" s="2"/>
      <c r="O7" s="31" t="s">
        <v>68</v>
      </c>
      <c r="P7" s="32" t="s">
        <v>37</v>
      </c>
      <c r="Q7" s="13"/>
    </row>
    <row r="8" spans="2:17" ht="15" x14ac:dyDescent="0.25">
      <c r="B8" s="12"/>
      <c r="C8" s="641"/>
      <c r="D8" s="641"/>
      <c r="E8" s="639"/>
      <c r="F8" s="639"/>
      <c r="G8" s="639"/>
      <c r="H8" s="639"/>
      <c r="I8" s="20"/>
      <c r="K8" s="35"/>
      <c r="L8" s="31">
        <v>3</v>
      </c>
      <c r="M8" s="32" t="s">
        <v>45</v>
      </c>
      <c r="N8" s="2"/>
      <c r="O8" s="31" t="s">
        <v>38</v>
      </c>
      <c r="P8" s="32" t="s">
        <v>39</v>
      </c>
      <c r="Q8" s="13"/>
    </row>
    <row r="9" spans="2:17" ht="15" x14ac:dyDescent="0.25">
      <c r="B9" s="12"/>
      <c r="C9" s="641" t="s">
        <v>16</v>
      </c>
      <c r="D9" s="641"/>
      <c r="E9" s="639" t="s">
        <v>357</v>
      </c>
      <c r="F9" s="639"/>
      <c r="G9" s="639"/>
      <c r="H9" s="639"/>
      <c r="I9" s="13"/>
      <c r="K9" s="35"/>
      <c r="L9" s="31">
        <v>4</v>
      </c>
      <c r="M9" s="32" t="s">
        <v>46</v>
      </c>
      <c r="N9" s="2"/>
      <c r="O9" s="14" t="s">
        <v>48</v>
      </c>
      <c r="P9" s="14"/>
      <c r="Q9" s="13"/>
    </row>
    <row r="10" spans="2:17" ht="15" x14ac:dyDescent="0.25">
      <c r="B10" s="12"/>
      <c r="C10" s="641"/>
      <c r="D10" s="641"/>
      <c r="E10" s="639"/>
      <c r="F10" s="639"/>
      <c r="G10" s="639"/>
      <c r="H10" s="639"/>
      <c r="I10" s="13"/>
      <c r="K10" s="35"/>
      <c r="L10" s="31">
        <v>5</v>
      </c>
      <c r="M10" s="32" t="s">
        <v>47</v>
      </c>
      <c r="N10" s="2"/>
      <c r="O10" s="14"/>
      <c r="P10" s="14"/>
      <c r="Q10" s="13"/>
    </row>
    <row r="11" spans="2:17" ht="15" x14ac:dyDescent="0.25">
      <c r="B11" s="12"/>
      <c r="C11" s="641" t="s">
        <v>85</v>
      </c>
      <c r="D11" s="641"/>
      <c r="E11" s="639" t="s">
        <v>356</v>
      </c>
      <c r="F11" s="639"/>
      <c r="G11" s="639"/>
      <c r="H11" s="639"/>
      <c r="I11" s="13"/>
      <c r="K11" s="35"/>
      <c r="L11" s="31">
        <v>6</v>
      </c>
      <c r="M11" s="32" t="s">
        <v>49</v>
      </c>
      <c r="N11" s="2"/>
      <c r="O11" s="14"/>
      <c r="P11" s="14"/>
      <c r="Q11" s="13"/>
    </row>
    <row r="12" spans="2:17" ht="15" customHeight="1" x14ac:dyDescent="0.25">
      <c r="B12" s="12"/>
      <c r="C12" s="641"/>
      <c r="D12" s="641"/>
      <c r="E12" s="639"/>
      <c r="F12" s="639"/>
      <c r="G12" s="639"/>
      <c r="H12" s="639"/>
      <c r="I12" s="13"/>
      <c r="K12" s="35"/>
      <c r="L12" s="31">
        <v>7</v>
      </c>
      <c r="M12" s="32" t="s">
        <v>50</v>
      </c>
      <c r="N12" s="2"/>
      <c r="O12" s="14"/>
      <c r="P12" s="14"/>
      <c r="Q12" s="13"/>
    </row>
    <row r="13" spans="2:17" ht="15" customHeight="1" x14ac:dyDescent="0.25">
      <c r="B13" s="12"/>
      <c r="C13" s="641" t="s">
        <v>87</v>
      </c>
      <c r="D13" s="641"/>
      <c r="E13" s="639" t="s">
        <v>355</v>
      </c>
      <c r="F13" s="639"/>
      <c r="G13" s="639"/>
      <c r="H13" s="639"/>
      <c r="I13" s="13"/>
      <c r="K13" s="35"/>
      <c r="L13" s="31">
        <v>8</v>
      </c>
      <c r="M13" s="32" t="s">
        <v>51</v>
      </c>
      <c r="N13" s="2"/>
      <c r="O13" s="14"/>
      <c r="P13" s="14"/>
      <c r="Q13" s="13"/>
    </row>
    <row r="14" spans="2:17" ht="15" x14ac:dyDescent="0.25">
      <c r="B14" s="12"/>
      <c r="C14" s="641"/>
      <c r="D14" s="641"/>
      <c r="E14" s="639"/>
      <c r="F14" s="639"/>
      <c r="G14" s="639"/>
      <c r="H14" s="639"/>
      <c r="I14" s="13"/>
      <c r="K14" s="35"/>
      <c r="L14" s="31">
        <v>9</v>
      </c>
      <c r="M14" s="32" t="s">
        <v>52</v>
      </c>
      <c r="N14" s="2"/>
      <c r="O14" s="14"/>
      <c r="P14" s="14"/>
      <c r="Q14" s="13"/>
    </row>
    <row r="15" spans="2:17" ht="15" x14ac:dyDescent="0.25">
      <c r="B15" s="350"/>
      <c r="C15" s="641" t="s">
        <v>88</v>
      </c>
      <c r="D15" s="641"/>
      <c r="E15" s="639" t="s">
        <v>355</v>
      </c>
      <c r="F15" s="639"/>
      <c r="G15" s="639"/>
      <c r="H15" s="639"/>
      <c r="I15" s="351"/>
      <c r="K15" s="35"/>
      <c r="L15" s="31">
        <v>10</v>
      </c>
      <c r="M15" s="32" t="s">
        <v>53</v>
      </c>
      <c r="N15" s="2"/>
      <c r="O15" s="14"/>
      <c r="P15" s="14"/>
      <c r="Q15" s="13"/>
    </row>
    <row r="16" spans="2:17" ht="15" customHeight="1" x14ac:dyDescent="0.25">
      <c r="B16" s="350"/>
      <c r="C16" s="641"/>
      <c r="D16" s="641"/>
      <c r="E16" s="639"/>
      <c r="F16" s="639"/>
      <c r="G16" s="639"/>
      <c r="H16" s="639"/>
      <c r="I16" s="351"/>
      <c r="K16" s="35"/>
      <c r="L16" s="31">
        <v>11</v>
      </c>
      <c r="M16" s="32" t="s">
        <v>54</v>
      </c>
      <c r="N16" s="2"/>
      <c r="O16" s="14"/>
      <c r="P16" s="14"/>
      <c r="Q16" s="13"/>
    </row>
    <row r="17" spans="2:17" ht="15" x14ac:dyDescent="0.25">
      <c r="B17" s="350"/>
      <c r="C17" s="638" t="s">
        <v>17</v>
      </c>
      <c r="D17" s="638"/>
      <c r="E17" s="639" t="s">
        <v>18</v>
      </c>
      <c r="F17" s="639"/>
      <c r="G17" s="639"/>
      <c r="H17" s="639"/>
      <c r="I17" s="351"/>
      <c r="K17" s="35"/>
      <c r="L17" s="31">
        <v>12</v>
      </c>
      <c r="M17" s="32" t="s">
        <v>55</v>
      </c>
      <c r="N17" s="2"/>
      <c r="O17" s="14"/>
      <c r="P17" s="14"/>
      <c r="Q17" s="13"/>
    </row>
    <row r="18" spans="2:17" ht="15" x14ac:dyDescent="0.25">
      <c r="B18" s="350"/>
      <c r="C18" s="638"/>
      <c r="D18" s="638"/>
      <c r="E18" s="639"/>
      <c r="F18" s="639"/>
      <c r="G18" s="639"/>
      <c r="H18" s="639"/>
      <c r="I18" s="351"/>
      <c r="K18" s="35"/>
      <c r="L18" s="31">
        <v>13</v>
      </c>
      <c r="M18" s="32" t="s">
        <v>56</v>
      </c>
      <c r="N18" s="2"/>
      <c r="O18" s="14"/>
      <c r="P18" s="14"/>
      <c r="Q18" s="13"/>
    </row>
    <row r="19" spans="2:17" ht="15" x14ac:dyDescent="0.25">
      <c r="B19" s="350"/>
      <c r="C19" s="641" t="s">
        <v>343</v>
      </c>
      <c r="D19" s="641"/>
      <c r="E19" s="639" t="s">
        <v>349</v>
      </c>
      <c r="F19" s="639"/>
      <c r="G19" s="639"/>
      <c r="H19" s="639"/>
      <c r="I19" s="351"/>
      <c r="K19" s="35"/>
      <c r="L19" s="31">
        <v>14</v>
      </c>
      <c r="M19" s="32" t="s">
        <v>57</v>
      </c>
      <c r="N19" s="2"/>
      <c r="O19" s="14"/>
      <c r="P19" s="14"/>
      <c r="Q19" s="13"/>
    </row>
    <row r="20" spans="2:17" ht="15" customHeight="1" x14ac:dyDescent="0.25">
      <c r="B20" s="350"/>
      <c r="C20" s="641"/>
      <c r="D20" s="641"/>
      <c r="E20" s="639"/>
      <c r="F20" s="639"/>
      <c r="G20" s="639"/>
      <c r="H20" s="639"/>
      <c r="I20" s="351"/>
      <c r="K20" s="35"/>
      <c r="L20" s="31">
        <v>15</v>
      </c>
      <c r="M20" s="32" t="s">
        <v>58</v>
      </c>
      <c r="N20" s="2"/>
      <c r="O20" s="14"/>
      <c r="P20" s="14"/>
      <c r="Q20" s="13"/>
    </row>
    <row r="21" spans="2:17" ht="15" x14ac:dyDescent="0.25">
      <c r="B21" s="350"/>
      <c r="C21" s="641" t="s">
        <v>348</v>
      </c>
      <c r="D21" s="641"/>
      <c r="E21" s="639" t="s">
        <v>350</v>
      </c>
      <c r="F21" s="639"/>
      <c r="G21" s="639"/>
      <c r="H21" s="639"/>
      <c r="I21" s="351"/>
      <c r="K21" s="35"/>
      <c r="L21" s="31">
        <v>16</v>
      </c>
      <c r="M21" s="32" t="s">
        <v>59</v>
      </c>
      <c r="N21" s="2"/>
      <c r="O21" s="14"/>
      <c r="P21" s="14"/>
      <c r="Q21" s="13"/>
    </row>
    <row r="22" spans="2:17" ht="30.6" customHeight="1" x14ac:dyDescent="0.25">
      <c r="B22" s="350"/>
      <c r="C22" s="641"/>
      <c r="D22" s="641"/>
      <c r="E22" s="639"/>
      <c r="F22" s="639"/>
      <c r="G22" s="639"/>
      <c r="H22" s="639"/>
      <c r="I22" s="351"/>
      <c r="K22" s="35"/>
      <c r="L22" s="31">
        <v>17</v>
      </c>
      <c r="M22" s="32" t="s">
        <v>60</v>
      </c>
      <c r="N22" s="2"/>
      <c r="O22" s="14"/>
      <c r="P22" s="14"/>
      <c r="Q22" s="13"/>
    </row>
    <row r="23" spans="2:17" ht="15" customHeight="1" x14ac:dyDescent="0.25">
      <c r="B23" s="350"/>
      <c r="C23" s="641" t="s">
        <v>344</v>
      </c>
      <c r="D23" s="641"/>
      <c r="E23" s="639" t="s">
        <v>352</v>
      </c>
      <c r="F23" s="639"/>
      <c r="G23" s="639"/>
      <c r="H23" s="639"/>
      <c r="I23" s="351"/>
      <c r="K23" s="35"/>
      <c r="L23" s="31">
        <v>18</v>
      </c>
      <c r="M23" s="32" t="s">
        <v>61</v>
      </c>
      <c r="N23" s="2"/>
      <c r="O23" s="14"/>
      <c r="P23" s="14"/>
      <c r="Q23" s="13"/>
    </row>
    <row r="24" spans="2:17" ht="19.8" customHeight="1" x14ac:dyDescent="0.25">
      <c r="B24" s="350"/>
      <c r="C24" s="641"/>
      <c r="D24" s="641"/>
      <c r="E24" s="639"/>
      <c r="F24" s="639"/>
      <c r="G24" s="639"/>
      <c r="H24" s="639"/>
      <c r="I24" s="351"/>
      <c r="K24" s="35"/>
      <c r="L24" s="31">
        <v>19</v>
      </c>
      <c r="M24" s="32" t="s">
        <v>62</v>
      </c>
      <c r="N24" s="2"/>
      <c r="O24" s="14"/>
      <c r="P24" s="14"/>
      <c r="Q24" s="13"/>
    </row>
    <row r="25" spans="2:17" ht="15" customHeight="1" x14ac:dyDescent="0.25">
      <c r="B25" s="350"/>
      <c r="C25" s="642" t="s">
        <v>345</v>
      </c>
      <c r="D25" s="643"/>
      <c r="E25" s="639" t="s">
        <v>351</v>
      </c>
      <c r="F25" s="639"/>
      <c r="G25" s="639"/>
      <c r="H25" s="639"/>
      <c r="I25" s="351"/>
      <c r="K25" s="35"/>
      <c r="L25" s="31">
        <v>20</v>
      </c>
      <c r="M25" s="32" t="s">
        <v>63</v>
      </c>
      <c r="N25" s="2"/>
      <c r="O25" s="14"/>
      <c r="P25" s="14"/>
      <c r="Q25" s="13"/>
    </row>
    <row r="26" spans="2:17" ht="15" x14ac:dyDescent="0.25">
      <c r="B26" s="350"/>
      <c r="C26" s="644"/>
      <c r="D26" s="645"/>
      <c r="E26" s="639"/>
      <c r="F26" s="639"/>
      <c r="G26" s="639"/>
      <c r="H26" s="639"/>
      <c r="I26" s="351"/>
      <c r="K26" s="35"/>
      <c r="L26" s="31">
        <v>21</v>
      </c>
      <c r="M26" s="32" t="s">
        <v>64</v>
      </c>
      <c r="N26" s="2"/>
      <c r="O26" s="14"/>
      <c r="P26" s="14"/>
      <c r="Q26" s="13"/>
    </row>
    <row r="27" spans="2:17" ht="13.8" customHeight="1" thickBot="1" x14ac:dyDescent="0.3">
      <c r="B27" s="12"/>
      <c r="C27" s="642" t="s">
        <v>346</v>
      </c>
      <c r="D27" s="643"/>
      <c r="E27" s="639" t="s">
        <v>353</v>
      </c>
      <c r="F27" s="639"/>
      <c r="G27" s="639"/>
      <c r="H27" s="639"/>
      <c r="I27" s="13"/>
      <c r="K27" s="38"/>
      <c r="L27" s="39"/>
      <c r="M27" s="15"/>
      <c r="N27" s="15"/>
      <c r="O27" s="15"/>
      <c r="P27" s="15"/>
      <c r="Q27" s="16"/>
    </row>
    <row r="28" spans="2:17" ht="20.399999999999999" customHeight="1" x14ac:dyDescent="0.25">
      <c r="B28" s="12"/>
      <c r="C28" s="644"/>
      <c r="D28" s="645"/>
      <c r="E28" s="639"/>
      <c r="F28" s="639"/>
      <c r="G28" s="639"/>
      <c r="H28" s="639"/>
      <c r="I28" s="13"/>
    </row>
    <row r="29" spans="2:17" ht="13.2" customHeight="1" x14ac:dyDescent="0.25">
      <c r="B29" s="12"/>
      <c r="C29" s="641" t="s">
        <v>347</v>
      </c>
      <c r="D29" s="641"/>
      <c r="E29" s="639" t="s">
        <v>354</v>
      </c>
      <c r="F29" s="639"/>
      <c r="G29" s="639"/>
      <c r="H29" s="639"/>
      <c r="I29" s="13"/>
    </row>
    <row r="30" spans="2:17" ht="19.8" customHeight="1" x14ac:dyDescent="0.25">
      <c r="B30" s="12"/>
      <c r="C30" s="641"/>
      <c r="D30" s="641"/>
      <c r="E30" s="639"/>
      <c r="F30" s="639"/>
      <c r="G30" s="639"/>
      <c r="H30" s="639"/>
      <c r="I30" s="13"/>
    </row>
    <row r="31" spans="2:17" x14ac:dyDescent="0.25">
      <c r="B31" s="12"/>
      <c r="C31" s="638" t="s">
        <v>12</v>
      </c>
      <c r="D31" s="638"/>
      <c r="E31" s="639" t="s">
        <v>19</v>
      </c>
      <c r="F31" s="639"/>
      <c r="G31" s="639"/>
      <c r="H31" s="639"/>
      <c r="I31" s="13"/>
    </row>
    <row r="32" spans="2:17" ht="16.8" customHeight="1" x14ac:dyDescent="0.25">
      <c r="B32" s="12"/>
      <c r="C32" s="638"/>
      <c r="D32" s="638"/>
      <c r="E32" s="639"/>
      <c r="F32" s="639"/>
      <c r="G32" s="639"/>
      <c r="H32" s="639"/>
      <c r="I32" s="13"/>
    </row>
    <row r="33" spans="2:9" ht="13.8" thickBot="1" x14ac:dyDescent="0.3">
      <c r="B33" s="38"/>
      <c r="C33" s="39"/>
      <c r="D33" s="15"/>
      <c r="E33" s="15"/>
      <c r="F33" s="15"/>
      <c r="G33" s="15"/>
      <c r="H33" s="15"/>
      <c r="I33" s="16"/>
    </row>
    <row r="35" spans="2:9" x14ac:dyDescent="0.25">
      <c r="C35" s="377" t="s">
        <v>342</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40" bestFit="1" customWidth="1"/>
    <col min="2" max="2" width="17.44140625" style="240" bestFit="1" customWidth="1"/>
    <col min="3" max="3" width="13.44140625" style="240" customWidth="1"/>
    <col min="4" max="4" width="16.6640625" style="240" bestFit="1" customWidth="1"/>
    <col min="5" max="5" width="23.44140625" style="240" customWidth="1"/>
    <col min="6" max="6" width="27.44140625" style="240" customWidth="1"/>
    <col min="7" max="7" width="20.109375" style="240" bestFit="1" customWidth="1"/>
    <col min="8" max="8" width="13.44140625" style="192" bestFit="1" customWidth="1"/>
    <col min="9" max="9" width="14.6640625" style="240" bestFit="1" customWidth="1"/>
    <col min="10" max="10" width="21.109375" style="193" customWidth="1"/>
    <col min="11" max="11" width="17.33203125" style="240" customWidth="1"/>
    <col min="12" max="12" width="11" style="240" customWidth="1"/>
    <col min="13" max="13" width="13.33203125" style="240" customWidth="1"/>
    <col min="14" max="14" width="15" style="240" customWidth="1"/>
    <col min="15" max="15" width="12.5546875" style="240" customWidth="1"/>
    <col min="16" max="16" width="10.109375" style="240" customWidth="1"/>
    <col min="17" max="17" width="14" style="240" customWidth="1"/>
    <col min="18" max="18" width="11.21875" style="240" customWidth="1"/>
    <col min="19" max="19" width="20.5546875" style="240" bestFit="1" customWidth="1"/>
    <col min="20" max="20" width="19.33203125" style="240" bestFit="1" customWidth="1"/>
    <col min="21" max="21" width="12.21875" style="193" customWidth="1"/>
    <col min="22" max="22" width="11" style="193" customWidth="1"/>
    <col min="23" max="16384" width="8.88671875" style="240"/>
  </cols>
  <sheetData>
    <row r="1" spans="1:22" s="186" customFormat="1" ht="21" x14ac:dyDescent="0.4">
      <c r="A1" s="186" t="s">
        <v>298</v>
      </c>
      <c r="H1" s="187"/>
      <c r="J1" s="188"/>
      <c r="U1" s="188"/>
      <c r="V1" s="188"/>
    </row>
    <row r="2" spans="1:22" s="189" customFormat="1" ht="14.4" x14ac:dyDescent="0.3">
      <c r="A2" s="189" t="s">
        <v>299</v>
      </c>
      <c r="H2" s="190"/>
      <c r="J2" s="191"/>
      <c r="U2" s="191"/>
      <c r="V2" s="191"/>
    </row>
    <row r="3" spans="1:22" x14ac:dyDescent="0.25">
      <c r="A3" s="240" t="s">
        <v>300</v>
      </c>
    </row>
    <row r="4" spans="1:22" x14ac:dyDescent="0.25">
      <c r="A4" s="240" t="s">
        <v>301</v>
      </c>
    </row>
    <row r="6" spans="1:22" s="189" customFormat="1" ht="28.8" x14ac:dyDescent="0.3">
      <c r="A6" s="189" t="s">
        <v>154</v>
      </c>
      <c r="B6" s="189" t="s">
        <v>92</v>
      </c>
      <c r="C6" s="189" t="s">
        <v>155</v>
      </c>
      <c r="D6" s="189" t="s">
        <v>156</v>
      </c>
      <c r="E6" s="189" t="s">
        <v>157</v>
      </c>
      <c r="F6" s="189" t="s">
        <v>302</v>
      </c>
      <c r="G6" s="189" t="s">
        <v>158</v>
      </c>
      <c r="H6" s="190" t="s">
        <v>303</v>
      </c>
      <c r="I6" s="189" t="s">
        <v>41</v>
      </c>
      <c r="J6" s="194" t="s">
        <v>159</v>
      </c>
      <c r="K6" s="195" t="s">
        <v>160</v>
      </c>
      <c r="L6" s="195" t="s">
        <v>73</v>
      </c>
      <c r="M6" s="195" t="s">
        <v>161</v>
      </c>
      <c r="N6" s="195" t="s">
        <v>162</v>
      </c>
      <c r="O6" s="195" t="s">
        <v>91</v>
      </c>
      <c r="P6" s="195" t="s">
        <v>163</v>
      </c>
      <c r="Q6" s="195" t="s">
        <v>164</v>
      </c>
      <c r="R6" s="195" t="s">
        <v>165</v>
      </c>
      <c r="S6" s="195" t="s">
        <v>166</v>
      </c>
      <c r="T6" s="195" t="s">
        <v>167</v>
      </c>
      <c r="U6" s="194" t="s">
        <v>168</v>
      </c>
      <c r="V6" s="194" t="s">
        <v>169</v>
      </c>
    </row>
    <row r="7" spans="1:22" x14ac:dyDescent="0.25">
      <c r="B7" s="240" t="s">
        <v>93</v>
      </c>
      <c r="C7" s="240" t="s">
        <v>170</v>
      </c>
      <c r="D7" s="240" t="s">
        <v>171</v>
      </c>
      <c r="E7" s="240" t="s">
        <v>172</v>
      </c>
      <c r="G7" s="240" t="s">
        <v>173</v>
      </c>
      <c r="H7" s="192">
        <v>8530</v>
      </c>
      <c r="I7" s="240">
        <v>4</v>
      </c>
      <c r="J7" s="193">
        <v>37242</v>
      </c>
      <c r="K7" s="240">
        <v>1.49</v>
      </c>
      <c r="L7" s="240" t="s">
        <v>4</v>
      </c>
      <c r="M7" s="240" t="s">
        <v>172</v>
      </c>
      <c r="N7" s="240" t="s">
        <v>174</v>
      </c>
      <c r="R7" s="240" t="s">
        <v>172</v>
      </c>
      <c r="S7" s="240" t="s">
        <v>175</v>
      </c>
      <c r="T7" s="240" t="s">
        <v>12</v>
      </c>
      <c r="U7" s="193">
        <v>37077</v>
      </c>
      <c r="V7" s="193">
        <v>37242</v>
      </c>
    </row>
    <row r="8" spans="1:22" x14ac:dyDescent="0.25">
      <c r="B8" s="240" t="s">
        <v>94</v>
      </c>
      <c r="C8" s="240" t="s">
        <v>170</v>
      </c>
      <c r="D8" s="240" t="s">
        <v>176</v>
      </c>
      <c r="E8" s="240" t="s">
        <v>172</v>
      </c>
      <c r="G8" s="240" t="s">
        <v>177</v>
      </c>
      <c r="H8" s="192">
        <v>7704</v>
      </c>
      <c r="I8" s="240">
        <v>17</v>
      </c>
      <c r="J8" s="193">
        <v>37257</v>
      </c>
      <c r="K8" s="240">
        <v>2.2599999999999998</v>
      </c>
      <c r="L8" s="240" t="s">
        <v>4</v>
      </c>
      <c r="M8" s="240" t="s">
        <v>172</v>
      </c>
      <c r="N8" s="240" t="s">
        <v>174</v>
      </c>
      <c r="R8" s="240" t="s">
        <v>172</v>
      </c>
      <c r="S8" s="240" t="s">
        <v>175</v>
      </c>
      <c r="T8" s="240" t="s">
        <v>12</v>
      </c>
      <c r="U8" s="193">
        <v>37081</v>
      </c>
      <c r="V8" s="193">
        <v>37242</v>
      </c>
    </row>
    <row r="9" spans="1:22" x14ac:dyDescent="0.25">
      <c r="B9" s="240" t="s">
        <v>95</v>
      </c>
      <c r="C9" s="240" t="s">
        <v>170</v>
      </c>
      <c r="D9" s="240" t="s">
        <v>178</v>
      </c>
      <c r="E9" s="240" t="s">
        <v>172</v>
      </c>
      <c r="G9" s="240" t="s">
        <v>179</v>
      </c>
      <c r="H9" s="192">
        <v>7838</v>
      </c>
      <c r="I9" s="240">
        <v>2</v>
      </c>
      <c r="J9" s="193">
        <v>37242</v>
      </c>
      <c r="K9" s="240">
        <v>3.76</v>
      </c>
      <c r="L9" s="240" t="s">
        <v>4</v>
      </c>
      <c r="M9" s="240" t="s">
        <v>172</v>
      </c>
      <c r="N9" s="240" t="s">
        <v>174</v>
      </c>
      <c r="R9" s="240" t="s">
        <v>172</v>
      </c>
      <c r="S9" s="240" t="s">
        <v>175</v>
      </c>
      <c r="T9" s="240" t="s">
        <v>12</v>
      </c>
      <c r="U9" s="193">
        <v>37067</v>
      </c>
      <c r="V9" s="193">
        <v>37242</v>
      </c>
    </row>
    <row r="10" spans="1:22" x14ac:dyDescent="0.25">
      <c r="B10" s="240" t="s">
        <v>96</v>
      </c>
      <c r="C10" s="240" t="s">
        <v>170</v>
      </c>
      <c r="D10" s="240" t="s">
        <v>180</v>
      </c>
      <c r="E10" s="240" t="s">
        <v>172</v>
      </c>
      <c r="G10" s="240" t="s">
        <v>181</v>
      </c>
      <c r="H10" s="192">
        <v>8230</v>
      </c>
      <c r="I10" s="240">
        <v>21</v>
      </c>
      <c r="J10" s="193">
        <v>37267</v>
      </c>
      <c r="K10" s="240">
        <v>0.26</v>
      </c>
      <c r="L10" s="240" t="s">
        <v>4</v>
      </c>
      <c r="M10" s="240" t="s">
        <v>172</v>
      </c>
      <c r="N10" s="240" t="s">
        <v>174</v>
      </c>
      <c r="R10" s="240" t="s">
        <v>172</v>
      </c>
      <c r="S10" s="240" t="s">
        <v>182</v>
      </c>
      <c r="T10" s="240" t="s">
        <v>12</v>
      </c>
      <c r="U10" s="193">
        <v>37216</v>
      </c>
      <c r="V10" s="193">
        <v>37267</v>
      </c>
    </row>
    <row r="11" spans="1:22" x14ac:dyDescent="0.25">
      <c r="B11" s="240" t="s">
        <v>97</v>
      </c>
      <c r="C11" s="240" t="s">
        <v>170</v>
      </c>
      <c r="D11" s="240" t="s">
        <v>183</v>
      </c>
      <c r="E11" s="240" t="s">
        <v>172</v>
      </c>
      <c r="G11" s="240" t="s">
        <v>184</v>
      </c>
      <c r="H11" s="192">
        <v>8551</v>
      </c>
      <c r="I11" s="240">
        <v>4</v>
      </c>
      <c r="J11" s="193">
        <v>37288</v>
      </c>
      <c r="K11" s="240">
        <v>3.72</v>
      </c>
      <c r="L11" s="240" t="s">
        <v>4</v>
      </c>
      <c r="M11" s="240" t="s">
        <v>172</v>
      </c>
      <c r="N11" s="240" t="s">
        <v>174</v>
      </c>
      <c r="R11" s="240" t="s">
        <v>172</v>
      </c>
      <c r="S11" s="240" t="s">
        <v>175</v>
      </c>
      <c r="T11" s="240" t="s">
        <v>12</v>
      </c>
      <c r="U11" s="193">
        <v>37083</v>
      </c>
      <c r="V11" s="193">
        <v>37320</v>
      </c>
    </row>
    <row r="12" spans="1:22" x14ac:dyDescent="0.25">
      <c r="B12" s="240" t="s">
        <v>98</v>
      </c>
      <c r="C12" s="240" t="s">
        <v>170</v>
      </c>
      <c r="D12" s="240" t="s">
        <v>185</v>
      </c>
      <c r="E12" s="240" t="s">
        <v>172</v>
      </c>
      <c r="G12" s="240" t="s">
        <v>186</v>
      </c>
      <c r="H12" s="192">
        <v>7039</v>
      </c>
      <c r="I12" s="240">
        <v>9</v>
      </c>
      <c r="J12" s="193">
        <v>37314</v>
      </c>
      <c r="K12" s="240">
        <v>2.2599999999999998</v>
      </c>
      <c r="L12" s="240" t="s">
        <v>4</v>
      </c>
      <c r="M12" s="240" t="s">
        <v>172</v>
      </c>
      <c r="N12" s="240" t="s">
        <v>174</v>
      </c>
      <c r="R12" s="240" t="s">
        <v>172</v>
      </c>
      <c r="S12" s="240" t="s">
        <v>187</v>
      </c>
      <c r="T12" s="240" t="s">
        <v>12</v>
      </c>
      <c r="U12" s="193">
        <v>37085</v>
      </c>
      <c r="V12" s="193">
        <v>37329</v>
      </c>
    </row>
    <row r="13" spans="1:22" x14ac:dyDescent="0.25">
      <c r="B13" s="240" t="s">
        <v>99</v>
      </c>
      <c r="C13" s="240" t="s">
        <v>170</v>
      </c>
      <c r="D13" s="240" t="s">
        <v>188</v>
      </c>
      <c r="E13" s="240" t="s">
        <v>172</v>
      </c>
      <c r="G13" s="240" t="s">
        <v>189</v>
      </c>
      <c r="H13" s="192">
        <v>8060</v>
      </c>
      <c r="I13" s="240">
        <v>13</v>
      </c>
      <c r="J13" s="193">
        <v>37336</v>
      </c>
      <c r="K13" s="240">
        <v>1.9</v>
      </c>
      <c r="L13" s="240" t="s">
        <v>4</v>
      </c>
      <c r="M13" s="240" t="s">
        <v>172</v>
      </c>
      <c r="N13" s="240" t="s">
        <v>174</v>
      </c>
      <c r="R13" s="240" t="s">
        <v>172</v>
      </c>
      <c r="S13" s="240" t="s">
        <v>187</v>
      </c>
      <c r="T13" s="240" t="s">
        <v>12</v>
      </c>
      <c r="U13" s="193">
        <v>37109</v>
      </c>
      <c r="V13" s="193">
        <v>37336</v>
      </c>
    </row>
    <row r="14" spans="1:22" x14ac:dyDescent="0.25">
      <c r="B14" s="240" t="s">
        <v>100</v>
      </c>
      <c r="C14" s="240" t="s">
        <v>170</v>
      </c>
      <c r="D14" s="240" t="s">
        <v>190</v>
      </c>
      <c r="E14" s="240" t="s">
        <v>172</v>
      </c>
      <c r="G14" s="240" t="s">
        <v>191</v>
      </c>
      <c r="H14" s="192">
        <v>8501</v>
      </c>
      <c r="I14" s="240">
        <v>17</v>
      </c>
      <c r="J14" s="193">
        <v>37280</v>
      </c>
      <c r="K14" s="240">
        <v>2.69</v>
      </c>
      <c r="L14" s="240" t="s">
        <v>4</v>
      </c>
      <c r="M14" s="240" t="s">
        <v>172</v>
      </c>
      <c r="N14" s="240" t="s">
        <v>174</v>
      </c>
      <c r="R14" s="240" t="s">
        <v>172</v>
      </c>
      <c r="S14" s="240" t="s">
        <v>187</v>
      </c>
      <c r="T14" s="240" t="s">
        <v>12</v>
      </c>
      <c r="U14" s="193">
        <v>37162</v>
      </c>
      <c r="V14" s="193">
        <v>37357</v>
      </c>
    </row>
    <row r="15" spans="1:22" x14ac:dyDescent="0.25">
      <c r="B15" s="240" t="s">
        <v>101</v>
      </c>
      <c r="C15" s="240" t="s">
        <v>170</v>
      </c>
      <c r="D15" s="240" t="s">
        <v>172</v>
      </c>
      <c r="E15" s="240" t="s">
        <v>192</v>
      </c>
      <c r="G15" s="240" t="s">
        <v>193</v>
      </c>
      <c r="H15" s="192">
        <v>7430</v>
      </c>
      <c r="I15" s="240">
        <v>7</v>
      </c>
      <c r="J15" s="193">
        <v>37361</v>
      </c>
      <c r="K15" s="240">
        <v>2</v>
      </c>
      <c r="L15" s="240" t="s">
        <v>90</v>
      </c>
      <c r="M15" s="240" t="s">
        <v>172</v>
      </c>
      <c r="N15" s="240" t="s">
        <v>174</v>
      </c>
      <c r="R15" s="240" t="s">
        <v>172</v>
      </c>
      <c r="S15" s="240" t="s">
        <v>194</v>
      </c>
      <c r="T15" s="240" t="s">
        <v>12</v>
      </c>
      <c r="U15" s="193">
        <v>37280</v>
      </c>
      <c r="V15" s="193">
        <v>37361</v>
      </c>
    </row>
    <row r="16" spans="1:22" x14ac:dyDescent="0.25">
      <c r="B16" s="240" t="s">
        <v>102</v>
      </c>
      <c r="C16" s="240" t="s">
        <v>170</v>
      </c>
      <c r="D16" s="240" t="s">
        <v>195</v>
      </c>
      <c r="E16" s="240" t="s">
        <v>172</v>
      </c>
      <c r="G16" s="240" t="s">
        <v>196</v>
      </c>
      <c r="H16" s="192">
        <v>7627</v>
      </c>
      <c r="I16" s="240">
        <v>7</v>
      </c>
      <c r="J16" s="193">
        <v>37361</v>
      </c>
      <c r="K16" s="240">
        <v>2.2599999999999998</v>
      </c>
      <c r="L16" s="240" t="s">
        <v>4</v>
      </c>
      <c r="M16" s="240" t="s">
        <v>172</v>
      </c>
      <c r="N16" s="240" t="s">
        <v>174</v>
      </c>
      <c r="R16" s="240" t="s">
        <v>172</v>
      </c>
      <c r="S16" s="240" t="s">
        <v>194</v>
      </c>
      <c r="T16" s="240" t="s">
        <v>12</v>
      </c>
      <c r="U16" s="193">
        <v>37152</v>
      </c>
      <c r="V16" s="193">
        <v>37361</v>
      </c>
    </row>
    <row r="17" spans="2:22" x14ac:dyDescent="0.25">
      <c r="B17" s="240" t="s">
        <v>103</v>
      </c>
      <c r="C17" s="240" t="s">
        <v>170</v>
      </c>
      <c r="D17" s="240" t="s">
        <v>172</v>
      </c>
      <c r="E17" s="240" t="s">
        <v>197</v>
      </c>
      <c r="G17" s="240" t="s">
        <v>198</v>
      </c>
      <c r="H17" s="192">
        <v>7043</v>
      </c>
      <c r="I17" s="240">
        <v>9</v>
      </c>
      <c r="J17" s="193">
        <v>37382</v>
      </c>
      <c r="K17" s="240">
        <v>2</v>
      </c>
      <c r="L17" s="240" t="s">
        <v>90</v>
      </c>
      <c r="M17" s="240" t="s">
        <v>172</v>
      </c>
      <c r="N17" s="240" t="s">
        <v>174</v>
      </c>
      <c r="R17" s="240" t="s">
        <v>172</v>
      </c>
      <c r="S17" s="240" t="s">
        <v>187</v>
      </c>
      <c r="T17" s="240" t="s">
        <v>12</v>
      </c>
      <c r="U17" s="193">
        <v>37379</v>
      </c>
      <c r="V17" s="193">
        <v>37382</v>
      </c>
    </row>
    <row r="18" spans="2:22" x14ac:dyDescent="0.25">
      <c r="B18" s="240" t="s">
        <v>104</v>
      </c>
      <c r="C18" s="240" t="s">
        <v>170</v>
      </c>
      <c r="D18" s="240" t="s">
        <v>200</v>
      </c>
      <c r="E18" s="240" t="s">
        <v>172</v>
      </c>
      <c r="G18" s="240" t="s">
        <v>201</v>
      </c>
      <c r="H18" s="192">
        <v>8008</v>
      </c>
      <c r="I18" s="240">
        <v>18</v>
      </c>
      <c r="J18" s="193">
        <v>37377</v>
      </c>
      <c r="K18" s="240">
        <v>2.71</v>
      </c>
      <c r="L18" s="240" t="s">
        <v>4</v>
      </c>
      <c r="M18" s="240" t="s">
        <v>172</v>
      </c>
      <c r="N18" s="240" t="s">
        <v>174</v>
      </c>
      <c r="R18" s="240" t="s">
        <v>172</v>
      </c>
      <c r="S18" s="240" t="s">
        <v>182</v>
      </c>
      <c r="T18" s="240" t="s">
        <v>12</v>
      </c>
      <c r="U18" s="193">
        <v>37298</v>
      </c>
      <c r="V18" s="193">
        <v>37420</v>
      </c>
    </row>
    <row r="19" spans="2:22" x14ac:dyDescent="0.25">
      <c r="B19" s="240" t="s">
        <v>105</v>
      </c>
      <c r="C19" s="240" t="s">
        <v>170</v>
      </c>
      <c r="D19" s="240" t="s">
        <v>202</v>
      </c>
      <c r="E19" s="240" t="s">
        <v>172</v>
      </c>
      <c r="G19" s="240" t="s">
        <v>203</v>
      </c>
      <c r="H19" s="192">
        <v>8251</v>
      </c>
      <c r="I19" s="240">
        <v>21</v>
      </c>
      <c r="J19" s="193">
        <v>37424</v>
      </c>
      <c r="K19" s="240">
        <v>0.89</v>
      </c>
      <c r="L19" s="240" t="s">
        <v>4</v>
      </c>
      <c r="M19" s="240" t="s">
        <v>172</v>
      </c>
      <c r="N19" s="240" t="s">
        <v>174</v>
      </c>
      <c r="R19" s="240" t="s">
        <v>172</v>
      </c>
      <c r="S19" s="240" t="s">
        <v>182</v>
      </c>
      <c r="T19" s="240" t="s">
        <v>12</v>
      </c>
      <c r="U19" s="193">
        <v>37090</v>
      </c>
      <c r="V19" s="193">
        <v>37424</v>
      </c>
    </row>
    <row r="20" spans="2:22" x14ac:dyDescent="0.25">
      <c r="B20" s="240" t="s">
        <v>106</v>
      </c>
      <c r="C20" s="240" t="s">
        <v>170</v>
      </c>
      <c r="D20" s="240" t="s">
        <v>172</v>
      </c>
      <c r="E20" s="240" t="s">
        <v>204</v>
      </c>
      <c r="F20" s="240" t="s">
        <v>205</v>
      </c>
      <c r="G20" s="240" t="s">
        <v>206</v>
      </c>
      <c r="H20" s="192">
        <v>8096</v>
      </c>
      <c r="I20" s="240">
        <v>15</v>
      </c>
      <c r="J20" s="193">
        <v>37434</v>
      </c>
      <c r="K20" s="240">
        <v>62.23</v>
      </c>
      <c r="L20" s="240" t="s">
        <v>3</v>
      </c>
      <c r="M20" s="240" t="s">
        <v>172</v>
      </c>
      <c r="N20" s="240" t="s">
        <v>174</v>
      </c>
      <c r="R20" s="240" t="s">
        <v>172</v>
      </c>
      <c r="S20" s="240" t="s">
        <v>187</v>
      </c>
      <c r="T20" s="240" t="s">
        <v>12</v>
      </c>
      <c r="U20" s="193">
        <v>37060</v>
      </c>
      <c r="V20" s="193">
        <v>37434</v>
      </c>
    </row>
    <row r="21" spans="2:22" x14ac:dyDescent="0.25">
      <c r="B21" s="240" t="s">
        <v>107</v>
      </c>
      <c r="C21" s="240" t="s">
        <v>170</v>
      </c>
      <c r="D21" s="240" t="s">
        <v>207</v>
      </c>
      <c r="E21" s="240" t="s">
        <v>172</v>
      </c>
      <c r="G21" s="240" t="s">
        <v>208</v>
      </c>
      <c r="H21" s="192">
        <v>7732</v>
      </c>
      <c r="I21" s="240">
        <v>17</v>
      </c>
      <c r="J21" s="193">
        <v>37377</v>
      </c>
      <c r="K21" s="240">
        <v>2.69</v>
      </c>
      <c r="L21" s="240" t="s">
        <v>4</v>
      </c>
      <c r="M21" s="240" t="s">
        <v>172</v>
      </c>
      <c r="N21" s="240" t="s">
        <v>174</v>
      </c>
      <c r="R21" s="240" t="s">
        <v>172</v>
      </c>
      <c r="S21" s="240" t="s">
        <v>175</v>
      </c>
      <c r="T21" s="240" t="s">
        <v>12</v>
      </c>
      <c r="U21" s="193">
        <v>37330</v>
      </c>
      <c r="V21" s="193">
        <v>37439</v>
      </c>
    </row>
    <row r="22" spans="2:22" x14ac:dyDescent="0.25">
      <c r="B22" s="240" t="s">
        <v>108</v>
      </c>
      <c r="C22" s="240" t="s">
        <v>170</v>
      </c>
      <c r="D22" s="240" t="s">
        <v>209</v>
      </c>
      <c r="E22" s="240" t="s">
        <v>172</v>
      </c>
      <c r="G22" s="240" t="s">
        <v>210</v>
      </c>
      <c r="H22" s="192">
        <v>8822</v>
      </c>
      <c r="I22" s="240">
        <v>4</v>
      </c>
      <c r="J22" s="193">
        <v>37408</v>
      </c>
      <c r="K22" s="240">
        <v>3.46</v>
      </c>
      <c r="L22" s="240" t="s">
        <v>4</v>
      </c>
      <c r="M22" s="240" t="s">
        <v>172</v>
      </c>
      <c r="N22" s="240" t="s">
        <v>174</v>
      </c>
      <c r="R22" s="240" t="s">
        <v>172</v>
      </c>
      <c r="S22" s="240" t="s">
        <v>175</v>
      </c>
      <c r="T22" s="240" t="s">
        <v>12</v>
      </c>
      <c r="U22" s="193">
        <v>37146</v>
      </c>
      <c r="V22" s="193">
        <v>37439</v>
      </c>
    </row>
    <row r="23" spans="2:22" x14ac:dyDescent="0.25">
      <c r="B23" s="240" t="s">
        <v>109</v>
      </c>
      <c r="C23" s="240" t="s">
        <v>170</v>
      </c>
      <c r="D23" s="240" t="s">
        <v>172</v>
      </c>
      <c r="E23" s="240" t="s">
        <v>211</v>
      </c>
      <c r="F23" s="240" t="s">
        <v>212</v>
      </c>
      <c r="G23" s="240" t="s">
        <v>213</v>
      </c>
      <c r="H23" s="192">
        <v>7059</v>
      </c>
      <c r="I23" s="240">
        <v>5</v>
      </c>
      <c r="J23" s="193">
        <v>37440</v>
      </c>
      <c r="K23" s="240">
        <v>68.400000000000006</v>
      </c>
      <c r="L23" s="240" t="s">
        <v>3</v>
      </c>
      <c r="M23" s="240" t="s">
        <v>172</v>
      </c>
      <c r="N23" s="240" t="s">
        <v>174</v>
      </c>
      <c r="R23" s="240" t="s">
        <v>172</v>
      </c>
      <c r="S23" s="240" t="s">
        <v>175</v>
      </c>
      <c r="T23" s="240" t="s">
        <v>12</v>
      </c>
      <c r="U23" s="193">
        <v>37063</v>
      </c>
      <c r="V23" s="193">
        <v>37440</v>
      </c>
    </row>
    <row r="24" spans="2:22" x14ac:dyDescent="0.25">
      <c r="B24" s="240" t="s">
        <v>110</v>
      </c>
      <c r="C24" s="240" t="s">
        <v>170</v>
      </c>
      <c r="D24" s="240" t="s">
        <v>214</v>
      </c>
      <c r="E24" s="240" t="s">
        <v>172</v>
      </c>
      <c r="G24" s="240" t="s">
        <v>215</v>
      </c>
      <c r="H24" s="192">
        <v>7722</v>
      </c>
      <c r="I24" s="240">
        <v>17</v>
      </c>
      <c r="J24" s="193">
        <v>37460</v>
      </c>
      <c r="K24" s="240">
        <v>8.3699999999999992</v>
      </c>
      <c r="L24" s="240" t="s">
        <v>4</v>
      </c>
      <c r="M24" s="240" t="s">
        <v>172</v>
      </c>
      <c r="N24" s="240" t="s">
        <v>174</v>
      </c>
      <c r="R24" s="240" t="s">
        <v>172</v>
      </c>
      <c r="S24" s="240" t="s">
        <v>175</v>
      </c>
      <c r="T24" s="240" t="s">
        <v>12</v>
      </c>
      <c r="U24" s="193">
        <v>37139</v>
      </c>
      <c r="V24" s="193">
        <v>37460</v>
      </c>
    </row>
    <row r="25" spans="2:22" x14ac:dyDescent="0.25">
      <c r="B25" s="240" t="s">
        <v>111</v>
      </c>
      <c r="C25" s="240" t="s">
        <v>170</v>
      </c>
      <c r="D25" s="240" t="s">
        <v>216</v>
      </c>
      <c r="E25" s="240" t="s">
        <v>172</v>
      </c>
      <c r="G25" s="240" t="s">
        <v>217</v>
      </c>
      <c r="H25" s="192">
        <v>8527</v>
      </c>
      <c r="I25" s="240">
        <v>18</v>
      </c>
      <c r="J25" s="193">
        <v>37469</v>
      </c>
      <c r="K25" s="240">
        <v>1.5</v>
      </c>
      <c r="L25" s="240" t="s">
        <v>4</v>
      </c>
      <c r="M25" s="240" t="s">
        <v>172</v>
      </c>
      <c r="N25" s="240" t="s">
        <v>174</v>
      </c>
      <c r="R25" s="240" t="s">
        <v>172</v>
      </c>
      <c r="S25" s="240" t="s">
        <v>175</v>
      </c>
      <c r="T25" s="240" t="s">
        <v>12</v>
      </c>
      <c r="U25" s="193">
        <v>37203</v>
      </c>
      <c r="V25" s="193">
        <v>37469</v>
      </c>
    </row>
    <row r="26" spans="2:22" x14ac:dyDescent="0.25">
      <c r="B26" s="240" t="s">
        <v>112</v>
      </c>
      <c r="C26" s="240" t="s">
        <v>170</v>
      </c>
      <c r="D26" s="240" t="s">
        <v>218</v>
      </c>
      <c r="E26" s="240" t="s">
        <v>172</v>
      </c>
      <c r="G26" s="240" t="s">
        <v>184</v>
      </c>
      <c r="H26" s="192">
        <v>8551</v>
      </c>
      <c r="I26" s="240">
        <v>4</v>
      </c>
      <c r="J26" s="193">
        <v>37470</v>
      </c>
      <c r="K26" s="240">
        <v>2.71</v>
      </c>
      <c r="L26" s="240" t="s">
        <v>4</v>
      </c>
      <c r="M26" s="240" t="s">
        <v>172</v>
      </c>
      <c r="N26" s="240" t="s">
        <v>174</v>
      </c>
      <c r="R26" s="240" t="s">
        <v>172</v>
      </c>
      <c r="S26" s="240" t="s">
        <v>175</v>
      </c>
      <c r="T26" s="240" t="s">
        <v>12</v>
      </c>
      <c r="U26" s="193">
        <v>37330</v>
      </c>
      <c r="V26" s="193">
        <v>37489</v>
      </c>
    </row>
    <row r="27" spans="2:22" x14ac:dyDescent="0.25">
      <c r="B27" s="240" t="s">
        <v>113</v>
      </c>
      <c r="C27" s="240" t="s">
        <v>170</v>
      </c>
      <c r="D27" s="240" t="s">
        <v>219</v>
      </c>
      <c r="E27" s="240" t="s">
        <v>172</v>
      </c>
      <c r="G27" s="240" t="s">
        <v>220</v>
      </c>
      <c r="H27" s="192">
        <v>7470</v>
      </c>
      <c r="I27" s="240">
        <v>6</v>
      </c>
      <c r="J27" s="193">
        <v>36739</v>
      </c>
      <c r="K27" s="240">
        <v>2.5</v>
      </c>
      <c r="L27" s="240" t="s">
        <v>4</v>
      </c>
      <c r="M27" s="240" t="s">
        <v>172</v>
      </c>
      <c r="N27" s="240" t="s">
        <v>174</v>
      </c>
      <c r="R27" s="240" t="s">
        <v>172</v>
      </c>
      <c r="S27" s="240" t="s">
        <v>175</v>
      </c>
      <c r="T27" s="240" t="s">
        <v>12</v>
      </c>
      <c r="U27" s="193">
        <v>37379</v>
      </c>
      <c r="V27" s="193">
        <v>37522</v>
      </c>
    </row>
    <row r="28" spans="2:22" x14ac:dyDescent="0.25">
      <c r="B28" s="240" t="s">
        <v>114</v>
      </c>
      <c r="C28" s="240" t="s">
        <v>170</v>
      </c>
      <c r="D28" s="240" t="s">
        <v>221</v>
      </c>
      <c r="E28" s="240" t="s">
        <v>172</v>
      </c>
      <c r="G28" s="240" t="s">
        <v>210</v>
      </c>
      <c r="H28" s="192">
        <v>8822</v>
      </c>
      <c r="I28" s="240">
        <v>4</v>
      </c>
      <c r="J28" s="193">
        <v>37523</v>
      </c>
      <c r="K28" s="240">
        <v>3.01</v>
      </c>
      <c r="L28" s="240" t="s">
        <v>4</v>
      </c>
      <c r="M28" s="240" t="s">
        <v>172</v>
      </c>
      <c r="N28" s="240" t="s">
        <v>174</v>
      </c>
      <c r="R28" s="240" t="s">
        <v>172</v>
      </c>
      <c r="S28" s="240" t="s">
        <v>175</v>
      </c>
      <c r="T28" s="240" t="s">
        <v>12</v>
      </c>
      <c r="U28" s="193">
        <v>37309</v>
      </c>
      <c r="V28" s="193">
        <v>37523</v>
      </c>
    </row>
    <row r="29" spans="2:22" x14ac:dyDescent="0.25">
      <c r="B29" s="240" t="s">
        <v>115</v>
      </c>
      <c r="C29" s="240" t="s">
        <v>170</v>
      </c>
      <c r="D29" s="240" t="s">
        <v>222</v>
      </c>
      <c r="E29" s="240" t="s">
        <v>172</v>
      </c>
      <c r="G29" s="240" t="s">
        <v>223</v>
      </c>
      <c r="H29" s="192">
        <v>7825</v>
      </c>
      <c r="I29" s="240">
        <v>2</v>
      </c>
      <c r="J29" s="193">
        <v>37469</v>
      </c>
      <c r="K29" s="240">
        <v>1.84</v>
      </c>
      <c r="L29" s="240" t="s">
        <v>4</v>
      </c>
      <c r="M29" s="240" t="s">
        <v>172</v>
      </c>
      <c r="N29" s="240" t="s">
        <v>174</v>
      </c>
      <c r="R29" s="240" t="s">
        <v>172</v>
      </c>
      <c r="S29" s="240" t="s">
        <v>175</v>
      </c>
      <c r="T29" s="240" t="s">
        <v>12</v>
      </c>
      <c r="U29" s="193">
        <v>37391</v>
      </c>
      <c r="V29" s="193">
        <v>37545</v>
      </c>
    </row>
    <row r="30" spans="2:22" x14ac:dyDescent="0.25">
      <c r="B30" s="240" t="s">
        <v>116</v>
      </c>
      <c r="C30" s="240" t="s">
        <v>170</v>
      </c>
      <c r="D30" s="240" t="s">
        <v>224</v>
      </c>
      <c r="E30" s="240" t="s">
        <v>172</v>
      </c>
      <c r="G30" s="240" t="s">
        <v>225</v>
      </c>
      <c r="H30" s="192">
        <v>8055</v>
      </c>
      <c r="I30" s="240">
        <v>13</v>
      </c>
      <c r="J30" s="193">
        <v>37530</v>
      </c>
      <c r="K30" s="240">
        <v>7.5</v>
      </c>
      <c r="L30" s="240" t="s">
        <v>4</v>
      </c>
      <c r="M30" s="240" t="s">
        <v>172</v>
      </c>
      <c r="N30" s="240" t="s">
        <v>174</v>
      </c>
      <c r="S30" s="240" t="s">
        <v>187</v>
      </c>
      <c r="T30" s="240" t="s">
        <v>12</v>
      </c>
      <c r="U30" s="193">
        <v>37274</v>
      </c>
      <c r="V30" s="193">
        <v>37582</v>
      </c>
    </row>
    <row r="31" spans="2:22" x14ac:dyDescent="0.25">
      <c r="B31" s="240" t="s">
        <v>117</v>
      </c>
      <c r="C31" s="240" t="s">
        <v>170</v>
      </c>
      <c r="D31" s="240" t="s">
        <v>172</v>
      </c>
      <c r="E31" s="240" t="s">
        <v>226</v>
      </c>
      <c r="F31" s="240" t="s">
        <v>227</v>
      </c>
      <c r="G31" s="240" t="s">
        <v>228</v>
      </c>
      <c r="H31" s="192">
        <v>8648</v>
      </c>
      <c r="I31" s="240">
        <v>12</v>
      </c>
      <c r="J31" s="193">
        <v>37600</v>
      </c>
      <c r="K31" s="240">
        <v>25.54</v>
      </c>
      <c r="L31" s="240" t="s">
        <v>3</v>
      </c>
      <c r="M31" s="240" t="s">
        <v>172</v>
      </c>
      <c r="N31" s="240" t="s">
        <v>174</v>
      </c>
      <c r="R31" s="240" t="s">
        <v>172</v>
      </c>
      <c r="S31" s="240" t="s">
        <v>187</v>
      </c>
      <c r="T31" s="240" t="s">
        <v>12</v>
      </c>
      <c r="U31" s="193">
        <v>37389</v>
      </c>
      <c r="V31" s="193">
        <v>37600</v>
      </c>
    </row>
    <row r="32" spans="2:22" x14ac:dyDescent="0.25">
      <c r="B32" s="240" t="s">
        <v>118</v>
      </c>
      <c r="C32" s="240" t="s">
        <v>170</v>
      </c>
      <c r="D32" s="240" t="s">
        <v>172</v>
      </c>
      <c r="E32" s="240" t="s">
        <v>229</v>
      </c>
      <c r="F32" s="240" t="s">
        <v>227</v>
      </c>
      <c r="G32" s="240" t="s">
        <v>228</v>
      </c>
      <c r="H32" s="192">
        <v>8648</v>
      </c>
      <c r="I32" s="240">
        <v>12</v>
      </c>
      <c r="J32" s="193">
        <v>37600</v>
      </c>
      <c r="K32" s="240">
        <v>31.58</v>
      </c>
      <c r="L32" s="240" t="s">
        <v>3</v>
      </c>
      <c r="M32" s="240" t="s">
        <v>172</v>
      </c>
      <c r="N32" s="240" t="s">
        <v>174</v>
      </c>
      <c r="R32" s="240" t="s">
        <v>172</v>
      </c>
      <c r="S32" s="240" t="s">
        <v>187</v>
      </c>
      <c r="T32" s="240" t="s">
        <v>12</v>
      </c>
      <c r="U32" s="193">
        <v>37371</v>
      </c>
      <c r="V32" s="193">
        <v>37600</v>
      </c>
    </row>
    <row r="33" spans="2:22" x14ac:dyDescent="0.25">
      <c r="B33" s="240" t="s">
        <v>119</v>
      </c>
      <c r="C33" s="240" t="s">
        <v>170</v>
      </c>
      <c r="D33" s="240" t="s">
        <v>172</v>
      </c>
      <c r="E33" s="240" t="s">
        <v>230</v>
      </c>
      <c r="F33" s="240" t="s">
        <v>231</v>
      </c>
      <c r="G33" s="240" t="s">
        <v>232</v>
      </c>
      <c r="H33" s="192">
        <v>7940</v>
      </c>
      <c r="I33" s="240">
        <v>3</v>
      </c>
      <c r="J33" s="193">
        <v>37600</v>
      </c>
      <c r="K33" s="240">
        <v>60.67</v>
      </c>
      <c r="L33" s="240" t="s">
        <v>3</v>
      </c>
      <c r="M33" s="240" t="s">
        <v>172</v>
      </c>
      <c r="N33" s="240" t="s">
        <v>174</v>
      </c>
      <c r="R33" s="240" t="s">
        <v>172</v>
      </c>
      <c r="S33" s="240" t="s">
        <v>187</v>
      </c>
      <c r="T33" s="240" t="s">
        <v>12</v>
      </c>
      <c r="U33" s="193">
        <v>37301</v>
      </c>
      <c r="V33" s="193">
        <v>37600</v>
      </c>
    </row>
    <row r="34" spans="2:22" x14ac:dyDescent="0.25">
      <c r="B34" s="240" t="s">
        <v>120</v>
      </c>
      <c r="C34" s="240" t="s">
        <v>170</v>
      </c>
      <c r="D34" s="240" t="s">
        <v>233</v>
      </c>
      <c r="E34" s="240" t="s">
        <v>172</v>
      </c>
      <c r="G34" s="240" t="s">
        <v>201</v>
      </c>
      <c r="H34" s="192">
        <v>8008</v>
      </c>
      <c r="I34" s="240">
        <v>18</v>
      </c>
      <c r="J34" s="193">
        <v>37601</v>
      </c>
      <c r="K34" s="240">
        <v>2.8</v>
      </c>
      <c r="L34" s="240" t="s">
        <v>4</v>
      </c>
      <c r="M34" s="240" t="s">
        <v>172</v>
      </c>
      <c r="N34" s="240" t="s">
        <v>174</v>
      </c>
      <c r="R34" s="240" t="s">
        <v>172</v>
      </c>
      <c r="S34" s="240" t="s">
        <v>182</v>
      </c>
      <c r="T34" s="240" t="s">
        <v>12</v>
      </c>
      <c r="U34" s="193">
        <v>37496</v>
      </c>
      <c r="V34" s="193">
        <v>37601</v>
      </c>
    </row>
    <row r="35" spans="2:22" x14ac:dyDescent="0.25">
      <c r="B35" s="240" t="s">
        <v>121</v>
      </c>
      <c r="C35" s="240" t="s">
        <v>170</v>
      </c>
      <c r="D35" s="240" t="s">
        <v>234</v>
      </c>
      <c r="E35" s="240" t="s">
        <v>172</v>
      </c>
      <c r="G35" s="240" t="s">
        <v>235</v>
      </c>
      <c r="H35" s="192">
        <v>8006</v>
      </c>
      <c r="I35" s="240">
        <v>18</v>
      </c>
      <c r="J35" s="193">
        <v>37572</v>
      </c>
      <c r="K35" s="240">
        <v>2.8</v>
      </c>
      <c r="L35" s="240" t="s">
        <v>4</v>
      </c>
      <c r="M35" s="240" t="s">
        <v>172</v>
      </c>
      <c r="N35" s="240" t="s">
        <v>174</v>
      </c>
      <c r="R35" s="240" t="s">
        <v>172</v>
      </c>
      <c r="S35" s="240" t="s">
        <v>182</v>
      </c>
      <c r="T35" s="240" t="s">
        <v>12</v>
      </c>
      <c r="U35" s="193">
        <v>37539</v>
      </c>
      <c r="V35" s="193">
        <v>37601</v>
      </c>
    </row>
    <row r="36" spans="2:22" x14ac:dyDescent="0.25">
      <c r="B36" s="240" t="s">
        <v>122</v>
      </c>
      <c r="C36" s="240" t="s">
        <v>170</v>
      </c>
      <c r="D36" s="240" t="s">
        <v>171</v>
      </c>
      <c r="E36" s="240" t="s">
        <v>172</v>
      </c>
      <c r="G36" s="240" t="s">
        <v>173</v>
      </c>
      <c r="H36" s="192">
        <v>8530</v>
      </c>
      <c r="I36" s="240">
        <v>4</v>
      </c>
      <c r="J36" s="193">
        <v>37606</v>
      </c>
      <c r="K36" s="240">
        <v>2.92</v>
      </c>
      <c r="L36" s="240" t="s">
        <v>4</v>
      </c>
      <c r="M36" s="240" t="s">
        <v>172</v>
      </c>
      <c r="N36" s="240" t="s">
        <v>174</v>
      </c>
      <c r="R36" s="240" t="s">
        <v>172</v>
      </c>
      <c r="S36" s="240" t="s">
        <v>175</v>
      </c>
      <c r="T36" s="240" t="s">
        <v>12</v>
      </c>
      <c r="U36" s="193">
        <v>37292</v>
      </c>
      <c r="V36" s="193">
        <v>37606</v>
      </c>
    </row>
    <row r="37" spans="2:22" x14ac:dyDescent="0.25">
      <c r="B37" s="240" t="s">
        <v>123</v>
      </c>
      <c r="C37" s="240" t="s">
        <v>170</v>
      </c>
      <c r="D37" s="240" t="s">
        <v>236</v>
      </c>
      <c r="E37" s="240" t="s">
        <v>172</v>
      </c>
      <c r="G37" s="240" t="s">
        <v>237</v>
      </c>
      <c r="H37" s="192">
        <v>8086</v>
      </c>
      <c r="I37" s="240">
        <v>15</v>
      </c>
      <c r="J37" s="193">
        <v>37602</v>
      </c>
      <c r="K37" s="240">
        <v>3.7</v>
      </c>
      <c r="L37" s="240" t="s">
        <v>4</v>
      </c>
      <c r="M37" s="240" t="s">
        <v>172</v>
      </c>
      <c r="N37" s="240" t="s">
        <v>174</v>
      </c>
      <c r="R37" s="240" t="s">
        <v>172</v>
      </c>
      <c r="S37" s="240" t="s">
        <v>187</v>
      </c>
      <c r="T37" s="240" t="s">
        <v>12</v>
      </c>
      <c r="U37" s="193">
        <v>37551</v>
      </c>
      <c r="V37" s="193">
        <v>37614</v>
      </c>
    </row>
    <row r="38" spans="2:22" x14ac:dyDescent="0.25">
      <c r="B38" s="240" t="s">
        <v>124</v>
      </c>
      <c r="C38" s="240" t="s">
        <v>170</v>
      </c>
      <c r="D38" s="240" t="s">
        <v>172</v>
      </c>
      <c r="E38" s="240" t="s">
        <v>238</v>
      </c>
      <c r="F38" s="240" t="s">
        <v>239</v>
      </c>
      <c r="G38" s="240" t="s">
        <v>240</v>
      </c>
      <c r="H38" s="192">
        <v>8066</v>
      </c>
      <c r="I38" s="240">
        <v>15</v>
      </c>
      <c r="J38" s="193">
        <v>37621</v>
      </c>
      <c r="K38" s="240">
        <v>262.14</v>
      </c>
      <c r="L38" s="240" t="s">
        <v>3</v>
      </c>
      <c r="M38" s="240" t="s">
        <v>172</v>
      </c>
      <c r="N38" s="240" t="s">
        <v>174</v>
      </c>
      <c r="R38" s="240" t="s">
        <v>172</v>
      </c>
      <c r="S38" s="240" t="s">
        <v>182</v>
      </c>
      <c r="T38" s="240" t="s">
        <v>12</v>
      </c>
      <c r="U38" s="193">
        <v>37267</v>
      </c>
      <c r="V38" s="193">
        <v>37621</v>
      </c>
    </row>
    <row r="39" spans="2:22" x14ac:dyDescent="0.25">
      <c r="B39" s="240" t="s">
        <v>125</v>
      </c>
      <c r="C39" s="240" t="s">
        <v>170</v>
      </c>
      <c r="D39" s="240" t="s">
        <v>241</v>
      </c>
      <c r="E39" s="240" t="s">
        <v>172</v>
      </c>
      <c r="G39" s="240" t="s">
        <v>242</v>
      </c>
      <c r="H39" s="192">
        <v>8094</v>
      </c>
      <c r="I39" s="240">
        <v>15</v>
      </c>
      <c r="J39" s="193">
        <v>37591</v>
      </c>
      <c r="K39" s="240">
        <v>3.74</v>
      </c>
      <c r="L39" s="240" t="s">
        <v>4</v>
      </c>
      <c r="M39" s="240" t="s">
        <v>172</v>
      </c>
      <c r="N39" s="240" t="s">
        <v>174</v>
      </c>
      <c r="R39" s="240" t="s">
        <v>172</v>
      </c>
      <c r="S39" s="240" t="s">
        <v>182</v>
      </c>
      <c r="T39" s="240" t="s">
        <v>12</v>
      </c>
      <c r="U39" s="193">
        <v>37454</v>
      </c>
      <c r="V39" s="193">
        <v>37627</v>
      </c>
    </row>
    <row r="40" spans="2:22" x14ac:dyDescent="0.25">
      <c r="B40" s="240" t="s">
        <v>126</v>
      </c>
      <c r="C40" s="240" t="s">
        <v>170</v>
      </c>
      <c r="D40" s="240" t="s">
        <v>243</v>
      </c>
      <c r="E40" s="240" t="s">
        <v>172</v>
      </c>
      <c r="G40" s="240" t="s">
        <v>186</v>
      </c>
      <c r="H40" s="192">
        <v>7039</v>
      </c>
      <c r="I40" s="240">
        <v>9</v>
      </c>
      <c r="J40" s="193">
        <v>37622</v>
      </c>
      <c r="K40" s="240">
        <v>10.26</v>
      </c>
      <c r="L40" s="240" t="s">
        <v>4</v>
      </c>
      <c r="M40" s="240" t="s">
        <v>172</v>
      </c>
      <c r="N40" s="240" t="s">
        <v>174</v>
      </c>
      <c r="R40" s="240" t="s">
        <v>172</v>
      </c>
      <c r="S40" s="240" t="s">
        <v>175</v>
      </c>
      <c r="T40" s="240" t="s">
        <v>12</v>
      </c>
      <c r="U40" s="193">
        <v>37390</v>
      </c>
      <c r="V40" s="193">
        <v>37636</v>
      </c>
    </row>
    <row r="41" spans="2:22" x14ac:dyDescent="0.25">
      <c r="B41" s="240" t="s">
        <v>127</v>
      </c>
      <c r="C41" s="240" t="s">
        <v>170</v>
      </c>
      <c r="D41" s="240" t="s">
        <v>244</v>
      </c>
      <c r="E41" s="240" t="s">
        <v>172</v>
      </c>
      <c r="G41" s="240" t="s">
        <v>189</v>
      </c>
      <c r="H41" s="192">
        <v>8060</v>
      </c>
      <c r="I41" s="240">
        <v>13</v>
      </c>
      <c r="J41" s="193">
        <v>37601</v>
      </c>
      <c r="K41" s="240">
        <v>2.27</v>
      </c>
      <c r="L41" s="240" t="s">
        <v>4</v>
      </c>
      <c r="M41" s="240" t="s">
        <v>172</v>
      </c>
      <c r="N41" s="240" t="s">
        <v>174</v>
      </c>
      <c r="R41" s="240" t="s">
        <v>172</v>
      </c>
      <c r="S41" s="240" t="s">
        <v>187</v>
      </c>
      <c r="T41" s="240" t="s">
        <v>12</v>
      </c>
      <c r="U41" s="193">
        <v>37540</v>
      </c>
      <c r="V41" s="193">
        <v>37644</v>
      </c>
    </row>
    <row r="42" spans="2:22" x14ac:dyDescent="0.25">
      <c r="B42" s="240" t="s">
        <v>128</v>
      </c>
      <c r="C42" s="240" t="s">
        <v>170</v>
      </c>
      <c r="D42" s="240" t="s">
        <v>245</v>
      </c>
      <c r="E42" s="240" t="s">
        <v>172</v>
      </c>
      <c r="G42" s="240" t="s">
        <v>246</v>
      </c>
      <c r="H42" s="192">
        <v>8873</v>
      </c>
      <c r="I42" s="240">
        <v>5</v>
      </c>
      <c r="J42" s="193">
        <v>37644</v>
      </c>
      <c r="K42" s="240">
        <v>4.53</v>
      </c>
      <c r="L42" s="240" t="s">
        <v>4</v>
      </c>
      <c r="M42" s="240" t="s">
        <v>172</v>
      </c>
      <c r="N42" s="240" t="s">
        <v>174</v>
      </c>
      <c r="R42" s="240" t="s">
        <v>172</v>
      </c>
      <c r="S42" s="240" t="s">
        <v>187</v>
      </c>
      <c r="T42" s="240" t="s">
        <v>12</v>
      </c>
      <c r="U42" s="193">
        <v>37546</v>
      </c>
      <c r="V42" s="193">
        <v>37644</v>
      </c>
    </row>
    <row r="43" spans="2:22" x14ac:dyDescent="0.25">
      <c r="B43" s="240" t="s">
        <v>129</v>
      </c>
      <c r="C43" s="240" t="s">
        <v>170</v>
      </c>
      <c r="D43" s="240" t="s">
        <v>247</v>
      </c>
      <c r="E43" s="240" t="s">
        <v>172</v>
      </c>
      <c r="G43" s="240" t="s">
        <v>248</v>
      </c>
      <c r="H43" s="192">
        <v>8110</v>
      </c>
      <c r="I43" s="240">
        <v>14</v>
      </c>
      <c r="J43" s="193">
        <v>37658</v>
      </c>
      <c r="K43" s="240">
        <v>4.96</v>
      </c>
      <c r="L43" s="240" t="s">
        <v>4</v>
      </c>
      <c r="M43" s="240" t="s">
        <v>172</v>
      </c>
      <c r="N43" s="240" t="s">
        <v>174</v>
      </c>
      <c r="R43" s="240" t="s">
        <v>172</v>
      </c>
      <c r="S43" s="240" t="s">
        <v>187</v>
      </c>
      <c r="T43" s="240" t="s">
        <v>12</v>
      </c>
      <c r="U43" s="193">
        <v>37515</v>
      </c>
      <c r="V43" s="193">
        <v>37658</v>
      </c>
    </row>
    <row r="44" spans="2:22" x14ac:dyDescent="0.25">
      <c r="B44" s="240" t="s">
        <v>130</v>
      </c>
      <c r="C44" s="240" t="s">
        <v>170</v>
      </c>
      <c r="D44" s="240" t="s">
        <v>249</v>
      </c>
      <c r="E44" s="240" t="s">
        <v>172</v>
      </c>
      <c r="G44" s="240" t="s">
        <v>201</v>
      </c>
      <c r="H44" s="192">
        <v>8008</v>
      </c>
      <c r="I44" s="240">
        <v>18</v>
      </c>
      <c r="J44" s="193">
        <v>37663</v>
      </c>
      <c r="K44" s="240">
        <v>2.48</v>
      </c>
      <c r="L44" s="240" t="s">
        <v>4</v>
      </c>
      <c r="M44" s="240" t="s">
        <v>172</v>
      </c>
      <c r="N44" s="240" t="s">
        <v>174</v>
      </c>
      <c r="R44" s="240" t="s">
        <v>172</v>
      </c>
      <c r="S44" s="240" t="s">
        <v>182</v>
      </c>
      <c r="T44" s="240" t="s">
        <v>12</v>
      </c>
      <c r="U44" s="193">
        <v>37567</v>
      </c>
      <c r="V44" s="193">
        <v>37663</v>
      </c>
    </row>
    <row r="45" spans="2:22" x14ac:dyDescent="0.25">
      <c r="B45" s="240" t="s">
        <v>131</v>
      </c>
      <c r="C45" s="240" t="s">
        <v>170</v>
      </c>
      <c r="D45" s="240" t="s">
        <v>250</v>
      </c>
      <c r="E45" s="240" t="s">
        <v>172</v>
      </c>
      <c r="G45" s="240" t="s">
        <v>199</v>
      </c>
      <c r="H45" s="192">
        <v>8302</v>
      </c>
      <c r="I45" s="240">
        <v>20</v>
      </c>
      <c r="J45" s="193">
        <v>37677</v>
      </c>
      <c r="K45" s="240">
        <v>9.94</v>
      </c>
      <c r="L45" s="240" t="s">
        <v>4</v>
      </c>
      <c r="M45" s="240" t="s">
        <v>172</v>
      </c>
      <c r="N45" s="240" t="s">
        <v>174</v>
      </c>
      <c r="R45" s="240" t="s">
        <v>172</v>
      </c>
      <c r="S45" s="240" t="s">
        <v>182</v>
      </c>
      <c r="T45" s="240" t="s">
        <v>12</v>
      </c>
      <c r="U45" s="193">
        <v>37529</v>
      </c>
      <c r="V45" s="193">
        <v>37694</v>
      </c>
    </row>
    <row r="46" spans="2:22" x14ac:dyDescent="0.25">
      <c r="B46" s="240" t="s">
        <v>132</v>
      </c>
      <c r="C46" s="240" t="s">
        <v>170</v>
      </c>
      <c r="D46" s="240" t="s">
        <v>251</v>
      </c>
      <c r="E46" s="240" t="s">
        <v>172</v>
      </c>
      <c r="G46" s="240" t="s">
        <v>252</v>
      </c>
      <c r="H46" s="192">
        <v>7052</v>
      </c>
      <c r="I46" s="240">
        <v>9</v>
      </c>
      <c r="J46" s="193">
        <v>37705</v>
      </c>
      <c r="K46" s="240">
        <v>4.6100000000000003</v>
      </c>
      <c r="L46" s="240" t="s">
        <v>4</v>
      </c>
      <c r="M46" s="240" t="s">
        <v>172</v>
      </c>
      <c r="N46" s="240" t="s">
        <v>174</v>
      </c>
      <c r="R46" s="240" t="s">
        <v>172</v>
      </c>
      <c r="S46" s="240" t="s">
        <v>187</v>
      </c>
      <c r="T46" s="240" t="s">
        <v>12</v>
      </c>
      <c r="U46" s="193">
        <v>37596</v>
      </c>
      <c r="V46" s="193">
        <v>37705</v>
      </c>
    </row>
    <row r="47" spans="2:22" x14ac:dyDescent="0.25">
      <c r="B47" s="240" t="s">
        <v>133</v>
      </c>
      <c r="C47" s="240" t="s">
        <v>170</v>
      </c>
      <c r="D47" s="240" t="s">
        <v>253</v>
      </c>
      <c r="E47" s="240" t="s">
        <v>172</v>
      </c>
      <c r="G47" s="240" t="s">
        <v>254</v>
      </c>
      <c r="H47" s="192">
        <v>8005</v>
      </c>
      <c r="I47" s="240">
        <v>18</v>
      </c>
      <c r="J47" s="193">
        <v>37712</v>
      </c>
      <c r="K47" s="240">
        <v>2.82</v>
      </c>
      <c r="L47" s="240" t="s">
        <v>4</v>
      </c>
      <c r="M47" s="240" t="s">
        <v>172</v>
      </c>
      <c r="N47" s="240" t="s">
        <v>174</v>
      </c>
      <c r="R47" s="240" t="s">
        <v>172</v>
      </c>
      <c r="S47" s="240" t="s">
        <v>175</v>
      </c>
      <c r="T47" s="240" t="s">
        <v>12</v>
      </c>
      <c r="U47" s="193">
        <v>37645</v>
      </c>
      <c r="V47" s="193">
        <v>37727</v>
      </c>
    </row>
    <row r="48" spans="2:22" x14ac:dyDescent="0.25">
      <c r="B48" s="240" t="s">
        <v>134</v>
      </c>
      <c r="C48" s="240" t="s">
        <v>170</v>
      </c>
      <c r="D48" s="240" t="s">
        <v>255</v>
      </c>
      <c r="E48" s="240" t="s">
        <v>172</v>
      </c>
      <c r="G48" s="240" t="s">
        <v>256</v>
      </c>
      <c r="H48" s="192">
        <v>8009</v>
      </c>
      <c r="I48" s="240">
        <v>14</v>
      </c>
      <c r="J48" s="193">
        <v>37739</v>
      </c>
      <c r="K48" s="240">
        <v>4.5199999999999996</v>
      </c>
      <c r="L48" s="240" t="s">
        <v>4</v>
      </c>
      <c r="M48" s="240" t="s">
        <v>172</v>
      </c>
      <c r="N48" s="240" t="s">
        <v>174</v>
      </c>
      <c r="R48" s="240" t="s">
        <v>172</v>
      </c>
      <c r="S48" s="240" t="s">
        <v>182</v>
      </c>
      <c r="T48" s="240" t="s">
        <v>12</v>
      </c>
      <c r="U48" s="193">
        <v>37574</v>
      </c>
      <c r="V48" s="193">
        <v>37739</v>
      </c>
    </row>
    <row r="49" spans="2:22" x14ac:dyDescent="0.25">
      <c r="B49" s="240" t="s">
        <v>135</v>
      </c>
      <c r="C49" s="240" t="s">
        <v>170</v>
      </c>
      <c r="D49" s="240" t="s">
        <v>257</v>
      </c>
      <c r="E49" s="240" t="s">
        <v>172</v>
      </c>
      <c r="G49" s="240" t="s">
        <v>258</v>
      </c>
      <c r="H49" s="192">
        <v>7040</v>
      </c>
      <c r="I49" s="240">
        <v>9</v>
      </c>
      <c r="J49" s="193">
        <v>37712</v>
      </c>
      <c r="K49" s="240">
        <v>2.78</v>
      </c>
      <c r="L49" s="240" t="s">
        <v>4</v>
      </c>
      <c r="M49" s="240" t="s">
        <v>172</v>
      </c>
      <c r="N49" s="240" t="s">
        <v>174</v>
      </c>
      <c r="R49" s="240" t="s">
        <v>172</v>
      </c>
      <c r="S49" s="240" t="s">
        <v>187</v>
      </c>
      <c r="T49" s="240" t="s">
        <v>12</v>
      </c>
      <c r="U49" s="193">
        <v>37573</v>
      </c>
      <c r="V49" s="193">
        <v>37749</v>
      </c>
    </row>
    <row r="50" spans="2:22" x14ac:dyDescent="0.25">
      <c r="B50" s="240" t="s">
        <v>136</v>
      </c>
      <c r="C50" s="240" t="s">
        <v>170</v>
      </c>
      <c r="D50" s="240" t="s">
        <v>259</v>
      </c>
      <c r="E50" s="240" t="s">
        <v>172</v>
      </c>
      <c r="G50" s="240" t="s">
        <v>260</v>
      </c>
      <c r="H50" s="192">
        <v>8525</v>
      </c>
      <c r="I50" s="240">
        <v>12</v>
      </c>
      <c r="J50" s="193">
        <v>37706</v>
      </c>
      <c r="K50" s="240">
        <v>4.79</v>
      </c>
      <c r="L50" s="240" t="s">
        <v>4</v>
      </c>
      <c r="M50" s="240" t="s">
        <v>172</v>
      </c>
      <c r="N50" s="240" t="s">
        <v>174</v>
      </c>
      <c r="R50" s="240" t="s">
        <v>172</v>
      </c>
      <c r="S50" s="240" t="s">
        <v>187</v>
      </c>
      <c r="T50" s="240" t="s">
        <v>12</v>
      </c>
      <c r="U50" s="193">
        <v>37583</v>
      </c>
      <c r="V50" s="193">
        <v>37749</v>
      </c>
    </row>
    <row r="51" spans="2:22" x14ac:dyDescent="0.25">
      <c r="B51" s="240" t="s">
        <v>137</v>
      </c>
      <c r="C51" s="240" t="s">
        <v>170</v>
      </c>
      <c r="D51" s="240" t="s">
        <v>172</v>
      </c>
      <c r="E51" s="240" t="s">
        <v>261</v>
      </c>
      <c r="F51" s="240" t="s">
        <v>262</v>
      </c>
      <c r="G51" s="240" t="s">
        <v>263</v>
      </c>
      <c r="H51" s="192">
        <v>7827</v>
      </c>
      <c r="I51" s="240">
        <v>1</v>
      </c>
      <c r="J51" s="193">
        <v>37752</v>
      </c>
      <c r="K51" s="240">
        <v>4.1900000000000004</v>
      </c>
      <c r="L51" s="240" t="s">
        <v>3</v>
      </c>
      <c r="M51" s="240" t="s">
        <v>172</v>
      </c>
      <c r="N51" s="240" t="s">
        <v>174</v>
      </c>
      <c r="R51" s="240" t="s">
        <v>172</v>
      </c>
      <c r="S51" s="240" t="s">
        <v>175</v>
      </c>
      <c r="T51" s="240" t="s">
        <v>12</v>
      </c>
      <c r="U51" s="193">
        <v>37462</v>
      </c>
      <c r="V51" s="193">
        <v>37752</v>
      </c>
    </row>
    <row r="52" spans="2:22" x14ac:dyDescent="0.25">
      <c r="B52" s="240" t="s">
        <v>138</v>
      </c>
      <c r="C52" s="240" t="s">
        <v>170</v>
      </c>
      <c r="D52" s="240" t="s">
        <v>264</v>
      </c>
      <c r="E52" s="240" t="s">
        <v>172</v>
      </c>
      <c r="G52" s="240" t="s">
        <v>263</v>
      </c>
      <c r="H52" s="192">
        <v>7827</v>
      </c>
      <c r="I52" s="240">
        <v>1</v>
      </c>
      <c r="J52" s="193">
        <v>37750</v>
      </c>
      <c r="K52" s="240">
        <v>8.3800000000000008</v>
      </c>
      <c r="L52" s="240" t="s">
        <v>4</v>
      </c>
      <c r="M52" s="240" t="s">
        <v>172</v>
      </c>
      <c r="N52" s="240" t="s">
        <v>174</v>
      </c>
      <c r="R52" s="240" t="s">
        <v>172</v>
      </c>
      <c r="S52" s="240" t="s">
        <v>175</v>
      </c>
      <c r="T52" s="240" t="s">
        <v>12</v>
      </c>
      <c r="U52" s="193">
        <v>37582</v>
      </c>
      <c r="V52" s="193">
        <v>37752</v>
      </c>
    </row>
    <row r="53" spans="2:22" x14ac:dyDescent="0.25">
      <c r="B53" s="240" t="s">
        <v>139</v>
      </c>
      <c r="C53" s="240" t="s">
        <v>170</v>
      </c>
      <c r="D53" s="240" t="s">
        <v>172</v>
      </c>
      <c r="E53" s="240" t="s">
        <v>261</v>
      </c>
      <c r="F53" s="240" t="s">
        <v>262</v>
      </c>
      <c r="G53" s="240" t="s">
        <v>263</v>
      </c>
      <c r="H53" s="192">
        <v>7827</v>
      </c>
      <c r="I53" s="240">
        <v>1</v>
      </c>
      <c r="J53" s="193">
        <v>37752</v>
      </c>
      <c r="K53" s="240">
        <v>9.77</v>
      </c>
      <c r="L53" s="240" t="s">
        <v>3</v>
      </c>
      <c r="M53" s="240" t="s">
        <v>172</v>
      </c>
      <c r="N53" s="240" t="s">
        <v>174</v>
      </c>
      <c r="R53" s="240" t="s">
        <v>172</v>
      </c>
      <c r="S53" s="240" t="s">
        <v>175</v>
      </c>
      <c r="T53" s="240" t="s">
        <v>12</v>
      </c>
      <c r="U53" s="193">
        <v>37462</v>
      </c>
      <c r="V53" s="193">
        <v>37752</v>
      </c>
    </row>
    <row r="54" spans="2:22" x14ac:dyDescent="0.25">
      <c r="B54" s="240" t="s">
        <v>140</v>
      </c>
      <c r="C54" s="240" t="s">
        <v>170</v>
      </c>
      <c r="D54" s="240" t="s">
        <v>172</v>
      </c>
      <c r="E54" s="240" t="s">
        <v>265</v>
      </c>
      <c r="F54" s="240" t="s">
        <v>266</v>
      </c>
      <c r="G54" s="240" t="s">
        <v>267</v>
      </c>
      <c r="H54" s="192">
        <v>8560</v>
      </c>
      <c r="I54" s="240">
        <v>12</v>
      </c>
      <c r="J54" s="193">
        <v>37764</v>
      </c>
      <c r="K54" s="240">
        <v>479.8</v>
      </c>
      <c r="L54" s="240" t="s">
        <v>3</v>
      </c>
      <c r="M54" s="240" t="s">
        <v>172</v>
      </c>
      <c r="N54" s="240" t="s">
        <v>174</v>
      </c>
      <c r="R54" s="240" t="s">
        <v>172</v>
      </c>
      <c r="S54" s="240" t="s">
        <v>187</v>
      </c>
      <c r="T54" s="240" t="s">
        <v>12</v>
      </c>
      <c r="U54" s="193">
        <v>37477</v>
      </c>
      <c r="V54" s="193">
        <v>37764</v>
      </c>
    </row>
    <row r="55" spans="2:22" x14ac:dyDescent="0.25">
      <c r="B55" s="240" t="s">
        <v>141</v>
      </c>
      <c r="C55" s="240" t="s">
        <v>170</v>
      </c>
      <c r="D55" s="240" t="s">
        <v>268</v>
      </c>
      <c r="E55" s="240" t="s">
        <v>172</v>
      </c>
      <c r="G55" s="240" t="s">
        <v>260</v>
      </c>
      <c r="H55" s="192">
        <v>8525</v>
      </c>
      <c r="I55" s="240">
        <v>12</v>
      </c>
      <c r="J55" s="193">
        <v>37750</v>
      </c>
      <c r="K55" s="240">
        <v>2.8</v>
      </c>
      <c r="L55" s="240" t="s">
        <v>4</v>
      </c>
      <c r="M55" s="240" t="s">
        <v>172</v>
      </c>
      <c r="N55" s="240" t="s">
        <v>174</v>
      </c>
      <c r="R55" s="240" t="s">
        <v>172</v>
      </c>
      <c r="S55" s="240" t="s">
        <v>187</v>
      </c>
      <c r="T55" s="240" t="s">
        <v>12</v>
      </c>
      <c r="U55" s="193">
        <v>37708</v>
      </c>
      <c r="V55" s="193">
        <v>37784</v>
      </c>
    </row>
    <row r="56" spans="2:22" x14ac:dyDescent="0.25">
      <c r="B56" s="240" t="s">
        <v>142</v>
      </c>
      <c r="C56" s="240" t="s">
        <v>170</v>
      </c>
      <c r="D56" s="240" t="s">
        <v>269</v>
      </c>
      <c r="E56" s="240" t="s">
        <v>172</v>
      </c>
      <c r="G56" s="240" t="s">
        <v>198</v>
      </c>
      <c r="H56" s="192">
        <v>7042</v>
      </c>
      <c r="I56" s="240">
        <v>9</v>
      </c>
      <c r="J56" s="193">
        <v>37742</v>
      </c>
      <c r="K56" s="240">
        <v>4.6100000000000003</v>
      </c>
      <c r="L56" s="240" t="s">
        <v>4</v>
      </c>
      <c r="M56" s="240" t="s">
        <v>172</v>
      </c>
      <c r="N56" s="240" t="s">
        <v>174</v>
      </c>
      <c r="R56" s="240" t="s">
        <v>172</v>
      </c>
      <c r="S56" s="240" t="s">
        <v>187</v>
      </c>
      <c r="T56" s="240" t="s">
        <v>12</v>
      </c>
      <c r="U56" s="193">
        <v>37683</v>
      </c>
      <c r="V56" s="193">
        <v>37784</v>
      </c>
    </row>
    <row r="57" spans="2:22" x14ac:dyDescent="0.25">
      <c r="B57" s="240" t="s">
        <v>143</v>
      </c>
      <c r="C57" s="240" t="s">
        <v>170</v>
      </c>
      <c r="D57" s="240" t="s">
        <v>270</v>
      </c>
      <c r="E57" s="240" t="s">
        <v>172</v>
      </c>
      <c r="G57" s="240" t="s">
        <v>271</v>
      </c>
      <c r="H57" s="192">
        <v>7438</v>
      </c>
      <c r="I57" s="240">
        <v>6</v>
      </c>
      <c r="J57" s="193">
        <v>37770</v>
      </c>
      <c r="K57" s="240">
        <v>2.88</v>
      </c>
      <c r="L57" s="240" t="s">
        <v>4</v>
      </c>
      <c r="M57" s="240" t="s">
        <v>172</v>
      </c>
      <c r="N57" s="240" t="s">
        <v>174</v>
      </c>
      <c r="R57" s="240" t="s">
        <v>172</v>
      </c>
      <c r="S57" s="240" t="s">
        <v>175</v>
      </c>
      <c r="T57" s="240" t="s">
        <v>12</v>
      </c>
      <c r="U57" s="193">
        <v>37683</v>
      </c>
      <c r="V57" s="193">
        <v>37813</v>
      </c>
    </row>
    <row r="58" spans="2:22" x14ac:dyDescent="0.25">
      <c r="B58" s="240" t="s">
        <v>144</v>
      </c>
      <c r="C58" s="240" t="s">
        <v>170</v>
      </c>
      <c r="D58" s="240" t="s">
        <v>276</v>
      </c>
      <c r="E58" s="240" t="s">
        <v>172</v>
      </c>
      <c r="G58" s="240" t="s">
        <v>277</v>
      </c>
      <c r="H58" s="192">
        <v>7865</v>
      </c>
      <c r="I58" s="240">
        <v>2</v>
      </c>
      <c r="J58" s="193">
        <v>36739</v>
      </c>
      <c r="K58" s="240">
        <v>4.4000000000000004</v>
      </c>
      <c r="L58" s="240" t="s">
        <v>4</v>
      </c>
      <c r="M58" s="240" t="s">
        <v>172</v>
      </c>
      <c r="N58" s="240" t="s">
        <v>174</v>
      </c>
      <c r="R58" s="240" t="s">
        <v>275</v>
      </c>
      <c r="S58" s="240" t="s">
        <v>175</v>
      </c>
      <c r="T58" s="240" t="s">
        <v>12</v>
      </c>
      <c r="U58" s="193">
        <v>37783</v>
      </c>
      <c r="V58" s="193">
        <v>37923</v>
      </c>
    </row>
    <row r="59" spans="2:22" x14ac:dyDescent="0.25">
      <c r="B59" s="240" t="s">
        <v>145</v>
      </c>
      <c r="C59" s="240" t="s">
        <v>170</v>
      </c>
      <c r="D59" s="240" t="s">
        <v>279</v>
      </c>
      <c r="E59" s="240" t="s">
        <v>172</v>
      </c>
      <c r="G59" s="240" t="s">
        <v>280</v>
      </c>
      <c r="H59" s="192">
        <v>7421</v>
      </c>
      <c r="I59" s="240">
        <v>6</v>
      </c>
      <c r="J59" s="193">
        <v>36739</v>
      </c>
      <c r="K59" s="240">
        <v>2.64</v>
      </c>
      <c r="L59" s="240" t="s">
        <v>4</v>
      </c>
      <c r="M59" s="240" t="s">
        <v>172</v>
      </c>
      <c r="N59" s="240" t="s">
        <v>174</v>
      </c>
      <c r="R59" s="240" t="s">
        <v>275</v>
      </c>
      <c r="S59" s="240" t="s">
        <v>194</v>
      </c>
      <c r="T59" s="240" t="s">
        <v>12</v>
      </c>
      <c r="U59" s="193">
        <v>37852</v>
      </c>
      <c r="V59" s="193">
        <v>37935</v>
      </c>
    </row>
    <row r="60" spans="2:22" x14ac:dyDescent="0.25">
      <c r="B60" s="240" t="s">
        <v>146</v>
      </c>
      <c r="C60" s="240" t="s">
        <v>170</v>
      </c>
      <c r="D60" s="240" t="s">
        <v>281</v>
      </c>
      <c r="E60" s="240" t="s">
        <v>172</v>
      </c>
      <c r="G60" s="240" t="s">
        <v>223</v>
      </c>
      <c r="H60" s="192">
        <v>7825</v>
      </c>
      <c r="I60" s="240">
        <v>2</v>
      </c>
      <c r="J60" s="193">
        <v>36800</v>
      </c>
      <c r="K60" s="240">
        <v>2.31</v>
      </c>
      <c r="L60" s="240" t="s">
        <v>4</v>
      </c>
      <c r="M60" s="240" t="s">
        <v>172</v>
      </c>
      <c r="N60" s="240" t="s">
        <v>174</v>
      </c>
      <c r="R60" s="240" t="s">
        <v>275</v>
      </c>
      <c r="S60" s="240" t="s">
        <v>175</v>
      </c>
      <c r="T60" s="240" t="s">
        <v>12</v>
      </c>
      <c r="U60" s="193">
        <v>37869</v>
      </c>
      <c r="V60" s="193">
        <v>37958</v>
      </c>
    </row>
    <row r="61" spans="2:22" x14ac:dyDescent="0.25">
      <c r="B61" s="240" t="s">
        <v>147</v>
      </c>
      <c r="C61" s="240" t="s">
        <v>170</v>
      </c>
      <c r="D61" s="240" t="s">
        <v>282</v>
      </c>
      <c r="E61" s="240" t="s">
        <v>283</v>
      </c>
      <c r="G61" s="240" t="s">
        <v>223</v>
      </c>
      <c r="H61" s="192">
        <v>7825</v>
      </c>
      <c r="I61" s="240">
        <v>2</v>
      </c>
      <c r="J61" s="193">
        <v>36831</v>
      </c>
      <c r="K61" s="240">
        <v>9.1999999999999993</v>
      </c>
      <c r="L61" s="240" t="s">
        <v>1</v>
      </c>
      <c r="M61" s="240" t="s">
        <v>172</v>
      </c>
      <c r="N61" s="240" t="s">
        <v>174</v>
      </c>
      <c r="R61" s="240" t="s">
        <v>275</v>
      </c>
      <c r="S61" s="240" t="s">
        <v>175</v>
      </c>
      <c r="T61" s="240" t="s">
        <v>12</v>
      </c>
      <c r="U61" s="193">
        <v>37815</v>
      </c>
      <c r="V61" s="193">
        <v>37984</v>
      </c>
    </row>
    <row r="62" spans="2:22" x14ac:dyDescent="0.25">
      <c r="B62" s="240" t="s">
        <v>148</v>
      </c>
      <c r="C62" s="240" t="s">
        <v>170</v>
      </c>
      <c r="D62" s="240" t="s">
        <v>250</v>
      </c>
      <c r="E62" s="240" t="s">
        <v>172</v>
      </c>
      <c r="G62" s="240" t="s">
        <v>199</v>
      </c>
      <c r="H62" s="192">
        <v>8302</v>
      </c>
      <c r="I62" s="240">
        <v>20</v>
      </c>
      <c r="J62" s="193">
        <v>37677</v>
      </c>
      <c r="K62" s="240">
        <v>9.4499999999999993</v>
      </c>
      <c r="L62" s="240" t="s">
        <v>4</v>
      </c>
      <c r="M62" s="240" t="s">
        <v>172</v>
      </c>
      <c r="N62" s="240" t="s">
        <v>174</v>
      </c>
      <c r="R62" s="240" t="s">
        <v>278</v>
      </c>
      <c r="S62" s="240" t="s">
        <v>273</v>
      </c>
      <c r="T62" s="240" t="s">
        <v>12</v>
      </c>
      <c r="U62" s="193">
        <v>38134</v>
      </c>
      <c r="V62" s="193">
        <v>38328</v>
      </c>
    </row>
    <row r="63" spans="2:22" x14ac:dyDescent="0.25">
      <c r="B63" s="240" t="s">
        <v>149</v>
      </c>
      <c r="C63" s="240" t="s">
        <v>170</v>
      </c>
      <c r="D63" s="240" t="s">
        <v>200</v>
      </c>
      <c r="E63" s="240" t="s">
        <v>172</v>
      </c>
      <c r="G63" s="240" t="s">
        <v>272</v>
      </c>
      <c r="H63" s="192">
        <v>8008</v>
      </c>
      <c r="I63" s="240">
        <v>18</v>
      </c>
      <c r="J63" s="193">
        <v>37377</v>
      </c>
      <c r="K63" s="240">
        <v>2.64</v>
      </c>
      <c r="L63" s="240" t="s">
        <v>4</v>
      </c>
      <c r="M63" s="240" t="s">
        <v>172</v>
      </c>
      <c r="N63" s="240" t="s">
        <v>174</v>
      </c>
      <c r="R63" s="240" t="s">
        <v>278</v>
      </c>
      <c r="S63" s="240" t="s">
        <v>273</v>
      </c>
      <c r="T63" s="240" t="s">
        <v>12</v>
      </c>
      <c r="U63" s="193">
        <v>38209</v>
      </c>
      <c r="V63" s="193">
        <v>38335</v>
      </c>
    </row>
    <row r="64" spans="2:22" x14ac:dyDescent="0.25">
      <c r="B64" s="240" t="s">
        <v>150</v>
      </c>
      <c r="C64" s="240" t="s">
        <v>170</v>
      </c>
      <c r="D64" s="240" t="s">
        <v>286</v>
      </c>
      <c r="E64" s="240" t="s">
        <v>287</v>
      </c>
      <c r="G64" s="240" t="s">
        <v>223</v>
      </c>
      <c r="H64" s="192">
        <v>7825</v>
      </c>
      <c r="I64" s="240">
        <v>2</v>
      </c>
      <c r="J64" s="193">
        <v>36831</v>
      </c>
      <c r="K64" s="240">
        <v>1.84</v>
      </c>
      <c r="L64" s="240" t="s">
        <v>1</v>
      </c>
      <c r="M64" s="240" t="s">
        <v>172</v>
      </c>
      <c r="N64" s="240" t="s">
        <v>174</v>
      </c>
      <c r="R64" s="240" t="s">
        <v>275</v>
      </c>
      <c r="S64" s="240" t="s">
        <v>175</v>
      </c>
      <c r="T64" s="240" t="s">
        <v>12</v>
      </c>
      <c r="U64" s="193">
        <v>38330</v>
      </c>
      <c r="V64" s="193">
        <v>38385</v>
      </c>
    </row>
    <row r="65" spans="2:22" x14ac:dyDescent="0.25">
      <c r="B65" s="240" t="s">
        <v>151</v>
      </c>
      <c r="C65" s="240" t="s">
        <v>170</v>
      </c>
      <c r="D65" s="240" t="s">
        <v>284</v>
      </c>
      <c r="E65" s="240" t="s">
        <v>288</v>
      </c>
      <c r="F65" s="240" t="s">
        <v>289</v>
      </c>
      <c r="G65" s="240" t="s">
        <v>285</v>
      </c>
      <c r="H65" s="192">
        <v>8648</v>
      </c>
      <c r="I65" s="240">
        <v>12</v>
      </c>
      <c r="J65" s="193">
        <v>37559</v>
      </c>
      <c r="K65" s="240">
        <v>8.8800000000000008</v>
      </c>
      <c r="L65" s="240" t="s">
        <v>3</v>
      </c>
      <c r="M65" s="240" t="s">
        <v>172</v>
      </c>
      <c r="N65" s="240" t="s">
        <v>174</v>
      </c>
      <c r="R65" s="240" t="s">
        <v>274</v>
      </c>
      <c r="S65" s="240" t="s">
        <v>187</v>
      </c>
      <c r="T65" s="240" t="s">
        <v>12</v>
      </c>
      <c r="U65" s="193">
        <v>37939</v>
      </c>
      <c r="V65" s="193">
        <v>38460</v>
      </c>
    </row>
    <row r="66" spans="2:22" x14ac:dyDescent="0.25">
      <c r="B66" s="240" t="s">
        <v>152</v>
      </c>
      <c r="C66" s="240" t="s">
        <v>170</v>
      </c>
      <c r="D66" s="240" t="s">
        <v>292</v>
      </c>
      <c r="E66" s="240" t="s">
        <v>172</v>
      </c>
      <c r="G66" s="240" t="s">
        <v>260</v>
      </c>
      <c r="H66" s="192">
        <v>8525</v>
      </c>
      <c r="I66" s="240">
        <v>12</v>
      </c>
      <c r="J66" s="193">
        <v>37257</v>
      </c>
      <c r="K66" s="240">
        <v>1.92</v>
      </c>
      <c r="L66" s="240" t="s">
        <v>4</v>
      </c>
      <c r="M66" s="240" t="s">
        <v>172</v>
      </c>
      <c r="N66" s="240" t="s">
        <v>174</v>
      </c>
      <c r="R66" s="240" t="s">
        <v>291</v>
      </c>
      <c r="S66" s="240" t="s">
        <v>175</v>
      </c>
      <c r="T66" s="240" t="s">
        <v>12</v>
      </c>
      <c r="U66" s="193">
        <v>38643</v>
      </c>
      <c r="V66" s="193">
        <v>38996</v>
      </c>
    </row>
    <row r="67" spans="2:22" x14ac:dyDescent="0.25">
      <c r="B67" s="240" t="s">
        <v>153</v>
      </c>
      <c r="C67" s="240" t="s">
        <v>293</v>
      </c>
      <c r="D67" s="240" t="s">
        <v>294</v>
      </c>
      <c r="E67" s="240" t="s">
        <v>295</v>
      </c>
      <c r="F67" s="240" t="s">
        <v>296</v>
      </c>
      <c r="G67" s="240" t="s">
        <v>290</v>
      </c>
      <c r="H67" s="192">
        <v>7310</v>
      </c>
      <c r="I67" s="240">
        <v>8</v>
      </c>
      <c r="J67" s="193">
        <v>37377</v>
      </c>
      <c r="K67" s="240">
        <v>62.7</v>
      </c>
      <c r="L67" s="240" t="s">
        <v>3</v>
      </c>
      <c r="M67" s="240" t="s">
        <v>172</v>
      </c>
      <c r="N67" s="240" t="s">
        <v>174</v>
      </c>
      <c r="R67" s="240" t="s">
        <v>297</v>
      </c>
      <c r="S67" s="240" t="s">
        <v>187</v>
      </c>
      <c r="T67" s="240" t="s">
        <v>12</v>
      </c>
      <c r="U67" s="193">
        <v>39722</v>
      </c>
      <c r="V67" s="193">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election activeCell="C35" sqref="C35"/>
    </sheetView>
  </sheetViews>
  <sheetFormatPr defaultRowHeight="13.2" x14ac:dyDescent="0.25"/>
  <cols>
    <col min="1" max="16384" width="8.88671875" style="302"/>
  </cols>
  <sheetData/>
  <printOptions horizontalCentered="1" verticalCentered="1"/>
  <pageMargins left="0.25" right="0.25" top="0.75" bottom="0.75" header="0.3" footer="0.3"/>
  <pageSetup scale="5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15"/>
  <sheetViews>
    <sheetView showGridLines="0" zoomScale="75" zoomScaleNormal="75" workbookViewId="0">
      <pane xSplit="1" ySplit="5" topLeftCell="E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2" customWidth="1"/>
    <col min="3" max="3" width="12.88671875" style="221"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24" customWidth="1"/>
    <col min="18" max="18" width="15.6640625" style="224" customWidth="1"/>
    <col min="19" max="19" width="0.88671875" style="5" customWidth="1"/>
    <col min="20" max="20" width="11.33203125" style="1" customWidth="1"/>
    <col min="21" max="21" width="13.44140625" style="1" customWidth="1"/>
    <col min="22" max="22" width="2" style="5" customWidth="1"/>
    <col min="23" max="23" width="10.33203125" style="447" customWidth="1"/>
    <col min="24" max="24" width="16.6640625" style="447" customWidth="1"/>
    <col min="25" max="25" width="2" style="455" customWidth="1"/>
    <col min="26" max="26" width="13.21875" style="464" customWidth="1"/>
    <col min="27" max="27" width="13.44140625" style="464" customWidth="1"/>
    <col min="28" max="16384" width="10.33203125" style="1"/>
  </cols>
  <sheetData>
    <row r="1" spans="1:30" ht="27.6" customHeight="1" x14ac:dyDescent="0.3">
      <c r="A1" s="582" t="str">
        <f>'Annual Capacity'!B1</f>
        <v>New Jersey Solar Installations SREC Registration Program (SRP) &amp; Transition Incentive Program (TI) as of</v>
      </c>
      <c r="B1" s="582"/>
      <c r="C1" s="582"/>
      <c r="D1" s="582"/>
      <c r="E1" s="582"/>
      <c r="F1" s="582"/>
      <c r="G1" s="582"/>
      <c r="H1" s="582"/>
      <c r="I1" s="582"/>
      <c r="J1" s="582"/>
      <c r="K1" s="582"/>
      <c r="L1" s="582"/>
      <c r="M1" s="582"/>
      <c r="N1" s="582"/>
      <c r="O1" s="410">
        <f>'Annual Capacity'!P1</f>
        <v>44316</v>
      </c>
      <c r="P1" s="581" t="s">
        <v>308</v>
      </c>
      <c r="Q1" s="581"/>
      <c r="R1" s="581"/>
      <c r="S1" s="581"/>
      <c r="T1" s="210"/>
      <c r="U1" s="208"/>
      <c r="V1" s="208"/>
      <c r="W1" s="446"/>
      <c r="X1" s="446"/>
      <c r="Y1" s="446"/>
      <c r="Z1" s="463"/>
      <c r="AA1" s="463"/>
      <c r="AB1" s="208"/>
      <c r="AC1" s="208"/>
      <c r="AD1" s="208"/>
    </row>
    <row r="2" spans="1:30" ht="10.199999999999999" customHeight="1" x14ac:dyDescent="0.3">
      <c r="A2" s="43"/>
      <c r="B2" s="44"/>
      <c r="C2" s="220"/>
      <c r="E2" s="43"/>
      <c r="F2" s="43"/>
      <c r="G2" s="43"/>
      <c r="H2" s="43"/>
      <c r="I2" s="43"/>
      <c r="J2" s="43"/>
      <c r="K2" s="5"/>
      <c r="L2" s="5"/>
      <c r="N2" s="5"/>
      <c r="O2" s="5"/>
      <c r="Q2" s="5"/>
      <c r="R2" s="5"/>
      <c r="T2" s="5"/>
      <c r="U2" s="5"/>
      <c r="W2" s="184"/>
      <c r="X2" s="184"/>
      <c r="Y2" s="185"/>
      <c r="AA2" s="465"/>
    </row>
    <row r="3" spans="1:30" s="66" customFormat="1" ht="15.6" customHeight="1" x14ac:dyDescent="0.25">
      <c r="A3" s="65"/>
      <c r="B3" s="552" t="s">
        <v>82</v>
      </c>
      <c r="C3" s="552"/>
      <c r="D3" s="22"/>
      <c r="E3" s="556" t="s">
        <v>9</v>
      </c>
      <c r="F3" s="589"/>
      <c r="G3" s="556" t="s">
        <v>9</v>
      </c>
      <c r="H3" s="589"/>
      <c r="I3" s="556" t="s">
        <v>9</v>
      </c>
      <c r="J3" s="589"/>
      <c r="K3" s="558" t="s">
        <v>9</v>
      </c>
      <c r="L3" s="559"/>
      <c r="M3" s="22"/>
      <c r="N3" s="590" t="s">
        <v>81</v>
      </c>
      <c r="O3" s="591"/>
      <c r="P3" s="22"/>
      <c r="Q3" s="590" t="s">
        <v>313</v>
      </c>
      <c r="R3" s="591"/>
      <c r="S3" s="22"/>
      <c r="T3" s="571" t="str">
        <f>'Annual Capacity'!V3</f>
        <v>Total of All Projects               as of 04/30/2021 (kW)</v>
      </c>
      <c r="U3" s="572"/>
      <c r="V3" s="95"/>
      <c r="W3" s="564" t="str">
        <f>'Annual Capacity'!Y2</f>
        <v>Previously Reported through 03/31/2021</v>
      </c>
      <c r="X3" s="564"/>
      <c r="Y3" s="185"/>
      <c r="Z3" s="584" t="str">
        <f>'Annual Capacity'!AB2</f>
        <v>Difference between 03/31/2021 and 04/30/2021</v>
      </c>
      <c r="AA3" s="584"/>
    </row>
    <row r="4" spans="1:30" s="66" customFormat="1" x14ac:dyDescent="0.25">
      <c r="A4" s="67"/>
      <c r="B4" s="588"/>
      <c r="C4" s="588"/>
      <c r="D4" s="22"/>
      <c r="E4" s="579" t="s">
        <v>78</v>
      </c>
      <c r="F4" s="580"/>
      <c r="G4" s="579" t="s">
        <v>83</v>
      </c>
      <c r="H4" s="580"/>
      <c r="I4" s="579" t="s">
        <v>80</v>
      </c>
      <c r="J4" s="580"/>
      <c r="K4" s="586" t="s">
        <v>76</v>
      </c>
      <c r="L4" s="587"/>
      <c r="M4" s="22"/>
      <c r="N4" s="592"/>
      <c r="O4" s="593"/>
      <c r="P4" s="22"/>
      <c r="Q4" s="592"/>
      <c r="R4" s="593"/>
      <c r="S4" s="22"/>
      <c r="T4" s="573"/>
      <c r="U4" s="574"/>
      <c r="V4" s="95"/>
      <c r="W4" s="565"/>
      <c r="X4" s="565"/>
      <c r="Y4" s="185"/>
      <c r="Z4" s="585"/>
      <c r="AA4" s="585"/>
    </row>
    <row r="5" spans="1:30" s="66" customFormat="1" ht="41.4" x14ac:dyDescent="0.25">
      <c r="B5" s="113" t="s">
        <v>8</v>
      </c>
      <c r="C5" s="219" t="s">
        <v>70</v>
      </c>
      <c r="D5" s="79"/>
      <c r="E5" s="80" t="s">
        <v>8</v>
      </c>
      <c r="F5" s="80" t="s">
        <v>70</v>
      </c>
      <c r="G5" s="80" t="s">
        <v>8</v>
      </c>
      <c r="H5" s="80" t="s">
        <v>70</v>
      </c>
      <c r="I5" s="80" t="s">
        <v>8</v>
      </c>
      <c r="J5" s="80" t="s">
        <v>70</v>
      </c>
      <c r="K5" s="94" t="s">
        <v>8</v>
      </c>
      <c r="L5" s="94" t="s">
        <v>70</v>
      </c>
      <c r="M5" s="79"/>
      <c r="N5" s="94" t="s">
        <v>8</v>
      </c>
      <c r="O5" s="94" t="s">
        <v>10</v>
      </c>
      <c r="P5" s="79"/>
      <c r="Q5" s="244" t="s">
        <v>8</v>
      </c>
      <c r="R5" s="244" t="s">
        <v>10</v>
      </c>
      <c r="S5" s="23"/>
      <c r="T5" s="82" t="s">
        <v>7</v>
      </c>
      <c r="U5" s="82" t="s">
        <v>29</v>
      </c>
      <c r="V5" s="83"/>
      <c r="W5" s="85" t="s">
        <v>7</v>
      </c>
      <c r="X5" s="85" t="s">
        <v>27</v>
      </c>
      <c r="Y5" s="361"/>
      <c r="Z5" s="466" t="s">
        <v>7</v>
      </c>
      <c r="AA5" s="466" t="s">
        <v>27</v>
      </c>
    </row>
    <row r="6" spans="1:30" s="66" customFormat="1" ht="4.2" customHeight="1" x14ac:dyDescent="0.25">
      <c r="A6" s="84"/>
      <c r="B6" s="84"/>
      <c r="C6" s="218"/>
      <c r="D6" s="84"/>
      <c r="E6" s="84"/>
      <c r="F6" s="84"/>
      <c r="G6" s="84"/>
      <c r="H6" s="84"/>
      <c r="I6" s="84"/>
      <c r="J6" s="84"/>
      <c r="K6" s="84"/>
      <c r="L6" s="84"/>
      <c r="M6" s="79"/>
      <c r="N6" s="79"/>
      <c r="O6" s="79"/>
      <c r="P6" s="79"/>
      <c r="Q6" s="79"/>
      <c r="R6" s="79"/>
      <c r="S6" s="23"/>
      <c r="T6" s="79"/>
      <c r="U6" s="79"/>
      <c r="V6" s="83"/>
      <c r="W6" s="86"/>
      <c r="X6" s="86"/>
      <c r="Y6" s="361"/>
      <c r="Z6" s="467"/>
      <c r="AA6" s="467"/>
    </row>
    <row r="7" spans="1:30" s="66" customFormat="1" x14ac:dyDescent="0.25">
      <c r="A7" s="129" t="s">
        <v>337</v>
      </c>
      <c r="B7" s="84"/>
      <c r="C7" s="218"/>
      <c r="D7" s="84"/>
      <c r="E7" s="84"/>
      <c r="F7" s="84"/>
      <c r="G7" s="84"/>
      <c r="H7" s="84"/>
      <c r="I7" s="84"/>
      <c r="J7" s="84"/>
      <c r="K7" s="84"/>
      <c r="L7" s="84"/>
      <c r="M7" s="79"/>
      <c r="N7" s="79"/>
      <c r="O7" s="79"/>
      <c r="P7" s="79"/>
      <c r="Q7" s="79"/>
      <c r="R7" s="79"/>
      <c r="S7" s="23"/>
      <c r="T7" s="79"/>
      <c r="U7" s="79"/>
      <c r="V7" s="83"/>
      <c r="W7" s="86"/>
      <c r="X7" s="86"/>
      <c r="Y7" s="361"/>
      <c r="Z7" s="467"/>
      <c r="AA7" s="467"/>
    </row>
    <row r="8" spans="1:30" s="66" customFormat="1" ht="15" customHeight="1" x14ac:dyDescent="0.25">
      <c r="A8" s="533" t="s">
        <v>84</v>
      </c>
      <c r="B8" s="84"/>
      <c r="C8" s="218"/>
      <c r="D8" s="84"/>
      <c r="E8" s="84"/>
      <c r="F8" s="84"/>
      <c r="G8" s="84"/>
      <c r="H8" s="84"/>
      <c r="I8" s="84"/>
      <c r="J8" s="84"/>
      <c r="K8" s="84"/>
      <c r="L8" s="84"/>
      <c r="M8" s="79"/>
      <c r="N8" s="79"/>
      <c r="O8" s="79"/>
      <c r="P8" s="79"/>
      <c r="Q8" s="79"/>
      <c r="R8" s="79"/>
      <c r="S8" s="23"/>
      <c r="T8" s="79"/>
      <c r="U8" s="79"/>
      <c r="V8" s="83"/>
      <c r="W8" s="86"/>
      <c r="X8" s="86"/>
      <c r="Y8" s="361"/>
      <c r="Z8" s="467"/>
      <c r="AA8" s="467"/>
    </row>
    <row r="9" spans="1:30" ht="14.4" x14ac:dyDescent="0.25">
      <c r="A9" s="131" t="s">
        <v>89</v>
      </c>
      <c r="B9" s="524">
        <f>SUM('Annual Capacity'!D8:D19)</f>
        <v>11153</v>
      </c>
      <c r="C9" s="233">
        <f>SUM('Annual Capacity'!E8:E19)</f>
        <v>85457.331999999995</v>
      </c>
      <c r="D9" s="130"/>
      <c r="E9" s="344">
        <f>SUM('Annual Capacity'!G8:G19)</f>
        <v>1960</v>
      </c>
      <c r="F9" s="344">
        <f>SUM('Annual Capacity'!H8:H19)</f>
        <v>55843.250999999997</v>
      </c>
      <c r="G9" s="344">
        <f>SUM('Annual Capacity'!I8:I19)</f>
        <v>810</v>
      </c>
      <c r="H9" s="344">
        <f>SUM('Annual Capacity'!J8:J19)</f>
        <v>243408.337</v>
      </c>
      <c r="I9" s="344">
        <f>SUM('Annual Capacity'!K8:K19)</f>
        <v>74</v>
      </c>
      <c r="J9" s="344">
        <f>SUM('Annual Capacity'!L8:L19)</f>
        <v>147702.36299999998</v>
      </c>
      <c r="K9" s="122">
        <f t="shared" ref="K9:L12" si="0">SUM(E9+G9+I9)</f>
        <v>2844</v>
      </c>
      <c r="L9" s="103">
        <f t="shared" si="0"/>
        <v>446953.951</v>
      </c>
      <c r="M9" s="130"/>
      <c r="N9" s="233">
        <f>SUM('Annual Capacity'!P8:P19)</f>
        <v>75</v>
      </c>
      <c r="O9" s="362">
        <f>SUM('Annual Capacity'!Q8:Q19)</f>
        <v>166176.851</v>
      </c>
      <c r="P9" s="130"/>
      <c r="Q9" s="441">
        <f>SUM('Annual Capacity'!S8:S19)</f>
        <v>0</v>
      </c>
      <c r="R9" s="441">
        <f>SUM('Annual Capacity'!T8:T19)</f>
        <v>0</v>
      </c>
      <c r="S9" s="97"/>
      <c r="T9" s="168">
        <f>SUM(B9+K9+N9+Q9)</f>
        <v>14072</v>
      </c>
      <c r="U9" s="169">
        <f>SUM(C9+L9+O9+R9)</f>
        <v>698588.13400000008</v>
      </c>
      <c r="V9" s="98"/>
      <c r="W9" s="360">
        <v>14075</v>
      </c>
      <c r="X9" s="448">
        <v>698613.85899999994</v>
      </c>
      <c r="Y9" s="361"/>
      <c r="Z9" s="468">
        <f t="shared" ref="Z9:AA12" si="1">SUM(T9-W9)</f>
        <v>-3</v>
      </c>
      <c r="AA9" s="469">
        <f t="shared" si="1"/>
        <v>-25.724999999860302</v>
      </c>
    </row>
    <row r="10" spans="1:30" ht="14.4" x14ac:dyDescent="0.25">
      <c r="A10" s="132">
        <v>2012</v>
      </c>
      <c r="B10" s="525">
        <f>'Annual Capacity'!D20</f>
        <v>5286</v>
      </c>
      <c r="C10" s="123">
        <f>'Annual Capacity'!E20</f>
        <v>42073.536</v>
      </c>
      <c r="D10" s="130"/>
      <c r="E10" s="345">
        <f>'Annual Capacity'!G20</f>
        <v>639</v>
      </c>
      <c r="F10" s="345">
        <f>'Annual Capacity'!H20</f>
        <v>22885.776999999998</v>
      </c>
      <c r="G10" s="345">
        <f>'Annual Capacity'!I20</f>
        <v>425</v>
      </c>
      <c r="H10" s="345">
        <f>'Annual Capacity'!J20</f>
        <v>123615.47199999999</v>
      </c>
      <c r="I10" s="345">
        <f>'Annual Capacity'!K20</f>
        <v>47</v>
      </c>
      <c r="J10" s="345">
        <f>'Annual Capacity'!L20</f>
        <v>87882.441000000006</v>
      </c>
      <c r="K10" s="123">
        <f t="shared" si="0"/>
        <v>1111</v>
      </c>
      <c r="L10" s="105">
        <f t="shared" si="0"/>
        <v>234383.69</v>
      </c>
      <c r="M10" s="130"/>
      <c r="N10" s="123">
        <f>'Annual Capacity'!P20</f>
        <v>23</v>
      </c>
      <c r="O10" s="123">
        <f>'Annual Capacity'!Q20</f>
        <v>56793.803999999996</v>
      </c>
      <c r="P10" s="130"/>
      <c r="Q10" s="441">
        <f>'Annual Capacity'!S20</f>
        <v>0</v>
      </c>
      <c r="R10" s="441">
        <f>'Annual Capacity'!T20</f>
        <v>0</v>
      </c>
      <c r="S10" s="97"/>
      <c r="T10" s="234">
        <f t="shared" ref="T10:T15" si="2">SUM(B10+K10+N10+Q10)</f>
        <v>6420</v>
      </c>
      <c r="U10" s="169">
        <f t="shared" ref="U10:U15" si="3">SUM(C10+L10+O10+R10)</f>
        <v>333251.03000000003</v>
      </c>
      <c r="V10" s="98"/>
      <c r="W10" s="449">
        <v>6420</v>
      </c>
      <c r="X10" s="450">
        <v>333251.03000000003</v>
      </c>
      <c r="Y10" s="361"/>
      <c r="Z10" s="470">
        <f t="shared" si="1"/>
        <v>0</v>
      </c>
      <c r="AA10" s="471">
        <f t="shared" si="1"/>
        <v>0</v>
      </c>
    </row>
    <row r="11" spans="1:30" ht="14.4" x14ac:dyDescent="0.25">
      <c r="A11" s="131">
        <v>2013</v>
      </c>
      <c r="B11" s="525">
        <f>'Annual Capacity'!D21</f>
        <v>5946</v>
      </c>
      <c r="C11" s="123">
        <f>'Annual Capacity'!E21</f>
        <v>46545.186000000002</v>
      </c>
      <c r="D11" s="130"/>
      <c r="E11" s="345">
        <f>'Annual Capacity'!G21</f>
        <v>281</v>
      </c>
      <c r="F11" s="345">
        <f>'Annual Capacity'!H21</f>
        <v>11453.664000000001</v>
      </c>
      <c r="G11" s="345">
        <f>'Annual Capacity'!I21</f>
        <v>233</v>
      </c>
      <c r="H11" s="345">
        <f>'Annual Capacity'!J21</f>
        <v>74992.531000000003</v>
      </c>
      <c r="I11" s="345">
        <f>'Annual Capacity'!K21</f>
        <v>26</v>
      </c>
      <c r="J11" s="345">
        <f>'Annual Capacity'!L21</f>
        <v>64412.160000000003</v>
      </c>
      <c r="K11" s="122">
        <f t="shared" si="0"/>
        <v>540</v>
      </c>
      <c r="L11" s="103">
        <f t="shared" si="0"/>
        <v>150858.35500000001</v>
      </c>
      <c r="M11" s="130"/>
      <c r="N11" s="123">
        <f>'Annual Capacity'!P21</f>
        <v>18</v>
      </c>
      <c r="O11" s="123">
        <f>'Annual Capacity'!Q21</f>
        <v>23162.1</v>
      </c>
      <c r="P11" s="130"/>
      <c r="Q11" s="441">
        <f>'Annual Capacity'!S21</f>
        <v>0</v>
      </c>
      <c r="R11" s="441">
        <f>'Annual Capacity'!T21</f>
        <v>0</v>
      </c>
      <c r="S11" s="97"/>
      <c r="T11" s="234">
        <f t="shared" si="2"/>
        <v>6504</v>
      </c>
      <c r="U11" s="169">
        <f t="shared" si="3"/>
        <v>220565.64100000003</v>
      </c>
      <c r="V11" s="98"/>
      <c r="W11" s="360">
        <v>6504</v>
      </c>
      <c r="X11" s="448">
        <v>220565.64100000003</v>
      </c>
      <c r="Y11" s="361"/>
      <c r="Z11" s="468">
        <f t="shared" si="1"/>
        <v>0</v>
      </c>
      <c r="AA11" s="469">
        <f t="shared" si="1"/>
        <v>0</v>
      </c>
    </row>
    <row r="12" spans="1:30" ht="14.4" x14ac:dyDescent="0.25">
      <c r="A12" s="131">
        <v>2014</v>
      </c>
      <c r="B12" s="525">
        <f>'Annual Capacity'!D22</f>
        <v>6825</v>
      </c>
      <c r="C12" s="123">
        <f>'Annual Capacity'!E22</f>
        <v>54731.644</v>
      </c>
      <c r="D12" s="130"/>
      <c r="E12" s="345">
        <f>'Annual Capacity'!G22</f>
        <v>117</v>
      </c>
      <c r="F12" s="345">
        <f>'Annual Capacity'!H22</f>
        <v>4343.174</v>
      </c>
      <c r="G12" s="345">
        <f>'Annual Capacity'!I22</f>
        <v>104</v>
      </c>
      <c r="H12" s="345">
        <f>'Annual Capacity'!J22</f>
        <v>36123.718000000001</v>
      </c>
      <c r="I12" s="345">
        <f>'Annual Capacity'!K22</f>
        <v>10</v>
      </c>
      <c r="J12" s="345">
        <f>'Annual Capacity'!L22</f>
        <v>45163.02</v>
      </c>
      <c r="K12" s="122">
        <f t="shared" si="0"/>
        <v>231</v>
      </c>
      <c r="L12" s="103">
        <f t="shared" si="0"/>
        <v>85629.911999999997</v>
      </c>
      <c r="M12" s="130"/>
      <c r="N12" s="123">
        <f>'Annual Capacity'!P22</f>
        <v>8</v>
      </c>
      <c r="O12" s="123">
        <f>'Annual Capacity'!Q22</f>
        <v>63370.64</v>
      </c>
      <c r="P12" s="130"/>
      <c r="Q12" s="441">
        <f>'Annual Capacity'!S22</f>
        <v>0</v>
      </c>
      <c r="R12" s="441">
        <f>'Annual Capacity'!T22</f>
        <v>0</v>
      </c>
      <c r="S12" s="97"/>
      <c r="T12" s="234">
        <f t="shared" si="2"/>
        <v>7064</v>
      </c>
      <c r="U12" s="169">
        <f t="shared" si="3"/>
        <v>203732.196</v>
      </c>
      <c r="V12" s="98"/>
      <c r="W12" s="360">
        <v>7064</v>
      </c>
      <c r="X12" s="448">
        <v>203732.196</v>
      </c>
      <c r="Y12" s="361"/>
      <c r="Z12" s="468">
        <f t="shared" si="1"/>
        <v>0</v>
      </c>
      <c r="AA12" s="469">
        <f t="shared" si="1"/>
        <v>0</v>
      </c>
    </row>
    <row r="13" spans="1:30" s="173" customFormat="1" ht="14.4" x14ac:dyDescent="0.25">
      <c r="A13" s="131">
        <v>2015</v>
      </c>
      <c r="B13" s="525">
        <f>'Annual Capacity'!D23</f>
        <v>12886</v>
      </c>
      <c r="C13" s="123">
        <f>'Annual Capacity'!E23</f>
        <v>101916.82</v>
      </c>
      <c r="D13" s="130"/>
      <c r="E13" s="345">
        <f>'Annual Capacity'!G23</f>
        <v>110</v>
      </c>
      <c r="F13" s="345">
        <f>'Annual Capacity'!H23</f>
        <v>3689.21</v>
      </c>
      <c r="G13" s="345">
        <f>'Annual Capacity'!I23</f>
        <v>86</v>
      </c>
      <c r="H13" s="345">
        <f>'Annual Capacity'!J23</f>
        <v>27254.1</v>
      </c>
      <c r="I13" s="345">
        <f>'Annual Capacity'!K23</f>
        <v>7</v>
      </c>
      <c r="J13" s="345">
        <f>'Annual Capacity'!L23</f>
        <v>21629.63</v>
      </c>
      <c r="K13" s="122">
        <f t="shared" ref="K13:L15" si="4">SUM(E13+G13+I13)</f>
        <v>203</v>
      </c>
      <c r="L13" s="103">
        <f t="shared" si="4"/>
        <v>52572.94</v>
      </c>
      <c r="M13" s="130"/>
      <c r="N13" s="123">
        <f>'Annual Capacity'!P23</f>
        <v>8</v>
      </c>
      <c r="O13" s="123">
        <f>'Annual Capacity'!Q23</f>
        <v>41683.64</v>
      </c>
      <c r="P13" s="130"/>
      <c r="Q13" s="441">
        <f>'Annual Capacity'!S23</f>
        <v>0</v>
      </c>
      <c r="R13" s="441">
        <f>'Annual Capacity'!T23</f>
        <v>0</v>
      </c>
      <c r="S13" s="97"/>
      <c r="T13" s="234">
        <f t="shared" si="2"/>
        <v>13097</v>
      </c>
      <c r="U13" s="169">
        <f t="shared" si="3"/>
        <v>196173.40000000002</v>
      </c>
      <c r="V13" s="98"/>
      <c r="W13" s="360">
        <v>13097</v>
      </c>
      <c r="X13" s="448">
        <v>196173.40000000002</v>
      </c>
      <c r="Y13" s="361"/>
      <c r="Z13" s="468">
        <f t="shared" ref="Z13:AA15" si="5">SUM(T13-W13)</f>
        <v>0</v>
      </c>
      <c r="AA13" s="469">
        <f t="shared" si="5"/>
        <v>0</v>
      </c>
    </row>
    <row r="14" spans="1:30" s="5" customFormat="1" ht="14.4" x14ac:dyDescent="0.25">
      <c r="A14" s="346">
        <v>2016</v>
      </c>
      <c r="B14" s="525">
        <f>'Annual Capacity'!D24</f>
        <v>21909</v>
      </c>
      <c r="C14" s="123">
        <f>'Annual Capacity'!E24</f>
        <v>180251.76</v>
      </c>
      <c r="D14" s="130"/>
      <c r="E14" s="345">
        <f>'Annual Capacity'!G24</f>
        <v>211</v>
      </c>
      <c r="F14" s="345">
        <f>'Annual Capacity'!H24</f>
        <v>6519.27</v>
      </c>
      <c r="G14" s="345">
        <f>'Annual Capacity'!I24</f>
        <v>123</v>
      </c>
      <c r="H14" s="345">
        <f>'Annual Capacity'!J24</f>
        <v>42752.5</v>
      </c>
      <c r="I14" s="345">
        <f>'Annual Capacity'!K24</f>
        <v>18</v>
      </c>
      <c r="J14" s="345">
        <f>'Annual Capacity'!L24</f>
        <v>42479.69</v>
      </c>
      <c r="K14" s="122">
        <f t="shared" si="4"/>
        <v>352</v>
      </c>
      <c r="L14" s="103">
        <f t="shared" si="4"/>
        <v>91751.46</v>
      </c>
      <c r="M14" s="130"/>
      <c r="N14" s="123">
        <f>'Annual Capacity'!P24</f>
        <v>22</v>
      </c>
      <c r="O14" s="123">
        <f>'Annual Capacity'!Q24</f>
        <v>136223.31</v>
      </c>
      <c r="P14" s="130"/>
      <c r="Q14" s="441">
        <f>'Annual Capacity'!S24</f>
        <v>0</v>
      </c>
      <c r="R14" s="441">
        <f>'Annual Capacity'!T24</f>
        <v>0</v>
      </c>
      <c r="S14" s="104"/>
      <c r="T14" s="234">
        <f t="shared" si="2"/>
        <v>22283</v>
      </c>
      <c r="U14" s="169">
        <f t="shared" si="3"/>
        <v>408226.53</v>
      </c>
      <c r="V14" s="96"/>
      <c r="W14" s="360">
        <v>22283</v>
      </c>
      <c r="X14" s="448">
        <v>408226.53</v>
      </c>
      <c r="Y14" s="361"/>
      <c r="Z14" s="468">
        <f t="shared" si="5"/>
        <v>0</v>
      </c>
      <c r="AA14" s="469">
        <f t="shared" si="5"/>
        <v>0</v>
      </c>
    </row>
    <row r="15" spans="1:30" s="5" customFormat="1" ht="14.4" x14ac:dyDescent="0.25">
      <c r="A15" s="131">
        <v>2017</v>
      </c>
      <c r="B15" s="525">
        <f>'Annual Capacity'!D25</f>
        <v>18560</v>
      </c>
      <c r="C15" s="123">
        <f>'Annual Capacity'!E25</f>
        <v>158934.23499999999</v>
      </c>
      <c r="D15" s="130"/>
      <c r="E15" s="345">
        <f>'Annual Capacity'!G25</f>
        <v>282</v>
      </c>
      <c r="F15" s="345">
        <f>'Annual Capacity'!H25</f>
        <v>9749.65</v>
      </c>
      <c r="G15" s="345">
        <f>'Annual Capacity'!I25</f>
        <v>174</v>
      </c>
      <c r="H15" s="345">
        <f>'Annual Capacity'!J25</f>
        <v>65123.59</v>
      </c>
      <c r="I15" s="345">
        <f>'Annual Capacity'!K25</f>
        <v>22</v>
      </c>
      <c r="J15" s="345">
        <f>'Annual Capacity'!L25</f>
        <v>57718.49</v>
      </c>
      <c r="K15" s="233">
        <f t="shared" si="4"/>
        <v>478</v>
      </c>
      <c r="L15" s="232">
        <f t="shared" si="4"/>
        <v>132591.72999999998</v>
      </c>
      <c r="M15" s="130"/>
      <c r="N15" s="123">
        <f>'Annual Capacity'!P25</f>
        <v>8</v>
      </c>
      <c r="O15" s="123">
        <f>'Annual Capacity'!Q25</f>
        <v>60129.63</v>
      </c>
      <c r="P15" s="130"/>
      <c r="Q15" s="441">
        <f>'Annual Capacity'!S25</f>
        <v>0</v>
      </c>
      <c r="R15" s="441">
        <f>'Annual Capacity'!T25</f>
        <v>0</v>
      </c>
      <c r="S15" s="104"/>
      <c r="T15" s="234">
        <f t="shared" si="2"/>
        <v>19046</v>
      </c>
      <c r="U15" s="169">
        <f t="shared" si="3"/>
        <v>351655.59499999997</v>
      </c>
      <c r="V15" s="96"/>
      <c r="W15" s="360">
        <v>19046</v>
      </c>
      <c r="X15" s="448">
        <v>351655.59499999997</v>
      </c>
      <c r="Y15" s="361"/>
      <c r="Z15" s="468">
        <f t="shared" si="5"/>
        <v>0</v>
      </c>
      <c r="AA15" s="469">
        <f t="shared" si="5"/>
        <v>0</v>
      </c>
    </row>
    <row r="16" spans="1:30" s="349" customFormat="1" ht="14.4" x14ac:dyDescent="0.25">
      <c r="A16" s="131">
        <v>2018</v>
      </c>
      <c r="B16" s="525">
        <f>'Annual Capacity'!D26</f>
        <v>17184</v>
      </c>
      <c r="C16" s="123">
        <f>'Annual Capacity'!E26</f>
        <v>149474.98000000001</v>
      </c>
      <c r="D16" s="130"/>
      <c r="E16" s="345">
        <f>'Annual Capacity'!G26</f>
        <v>329</v>
      </c>
      <c r="F16" s="345">
        <f>'Annual Capacity'!H26</f>
        <v>10830.27</v>
      </c>
      <c r="G16" s="345">
        <f>'Annual Capacity'!I26</f>
        <v>203</v>
      </c>
      <c r="H16" s="345">
        <f>'Annual Capacity'!J26</f>
        <v>70258.75</v>
      </c>
      <c r="I16" s="345">
        <f>'Annual Capacity'!K26</f>
        <v>26</v>
      </c>
      <c r="J16" s="345">
        <f>'Annual Capacity'!L26</f>
        <v>56308.67</v>
      </c>
      <c r="K16" s="362">
        <f t="shared" ref="K16" si="6">SUM(E16+G16+I16)</f>
        <v>558</v>
      </c>
      <c r="L16" s="359">
        <f t="shared" ref="L16" si="7">SUM(F16+H16+J16)</f>
        <v>137397.69</v>
      </c>
      <c r="M16" s="130"/>
      <c r="N16" s="123">
        <f>'Annual Capacity'!P26</f>
        <v>4</v>
      </c>
      <c r="O16" s="123">
        <f>'Annual Capacity'!Q26</f>
        <v>43687.12</v>
      </c>
      <c r="P16" s="130"/>
      <c r="Q16" s="441">
        <f>'Annual Capacity'!S26</f>
        <v>0</v>
      </c>
      <c r="R16" s="441">
        <f>'Annual Capacity'!T26</f>
        <v>0</v>
      </c>
      <c r="S16" s="104"/>
      <c r="T16" s="376">
        <f t="shared" ref="T16" si="8">SUM(B16+K16+N16+Q16)</f>
        <v>17746</v>
      </c>
      <c r="U16" s="367">
        <f t="shared" ref="U16" si="9">SUM(C16+L16+O16+R16)</f>
        <v>330559.79000000004</v>
      </c>
      <c r="V16" s="96"/>
      <c r="W16" s="360">
        <v>17746</v>
      </c>
      <c r="X16" s="448">
        <v>330559.79000000004</v>
      </c>
      <c r="Y16" s="361"/>
      <c r="Z16" s="468">
        <f t="shared" ref="Z16" si="10">SUM(T16-W16)</f>
        <v>0</v>
      </c>
      <c r="AA16" s="469">
        <f t="shared" ref="AA16" si="11">SUM(U16-X16)</f>
        <v>0</v>
      </c>
    </row>
    <row r="17" spans="1:27" s="349" customFormat="1" ht="14.4" x14ac:dyDescent="0.25">
      <c r="A17" s="131">
        <v>2019</v>
      </c>
      <c r="B17" s="525">
        <f>'Annual Capacity'!D27</f>
        <v>15864</v>
      </c>
      <c r="C17" s="123">
        <f>'Annual Capacity'!E27</f>
        <v>144162.88</v>
      </c>
      <c r="D17" s="130"/>
      <c r="E17" s="345">
        <f>'Annual Capacity'!G27</f>
        <v>332</v>
      </c>
      <c r="F17" s="345">
        <f>'Annual Capacity'!H27</f>
        <v>11123.16</v>
      </c>
      <c r="G17" s="345">
        <f>'Annual Capacity'!I27</f>
        <v>212</v>
      </c>
      <c r="H17" s="345">
        <f>'Annual Capacity'!J27</f>
        <v>79444.31</v>
      </c>
      <c r="I17" s="345">
        <f>'Annual Capacity'!K27</f>
        <v>40</v>
      </c>
      <c r="J17" s="345">
        <f>'Annual Capacity'!L27</f>
        <v>137163.85</v>
      </c>
      <c r="K17" s="362">
        <f t="shared" ref="K17" si="12">SUM(E17+G17+I17)</f>
        <v>584</v>
      </c>
      <c r="L17" s="359">
        <f t="shared" ref="L17" si="13">SUM(F17+H17+J17)</f>
        <v>227731.32</v>
      </c>
      <c r="M17" s="130"/>
      <c r="N17" s="123">
        <f>'Annual Capacity'!P27</f>
        <v>7</v>
      </c>
      <c r="O17" s="123">
        <f>'Annual Capacity'!Q27</f>
        <v>77950.13</v>
      </c>
      <c r="P17" s="130"/>
      <c r="Q17" s="441">
        <f>'Annual Capacity'!S27</f>
        <v>0</v>
      </c>
      <c r="R17" s="441">
        <f>'Annual Capacity'!T27</f>
        <v>0</v>
      </c>
      <c r="S17" s="104"/>
      <c r="T17" s="376">
        <f t="shared" ref="T17" si="14">SUM(B17+K17+N17+Q17)</f>
        <v>16455</v>
      </c>
      <c r="U17" s="367">
        <f t="shared" ref="U17" si="15">SUM(C17+L17+O17+R17)</f>
        <v>449844.33</v>
      </c>
      <c r="V17" s="96"/>
      <c r="W17" s="360">
        <v>16455</v>
      </c>
      <c r="X17" s="448">
        <v>449844.33</v>
      </c>
      <c r="Y17" s="361"/>
      <c r="Z17" s="468">
        <f t="shared" ref="Z17" si="16">SUM(T17-W17)</f>
        <v>0</v>
      </c>
      <c r="AA17" s="469">
        <f t="shared" ref="AA17" si="17">SUM(U17-X17)</f>
        <v>0</v>
      </c>
    </row>
    <row r="18" spans="1:27" s="224" customFormat="1" ht="5.4" customHeight="1" thickBot="1" x14ac:dyDescent="0.3">
      <c r="A18" s="114"/>
      <c r="B18" s="99"/>
      <c r="C18" s="222"/>
      <c r="D18" s="104"/>
      <c r="E18" s="106"/>
      <c r="F18" s="222"/>
      <c r="G18" s="106"/>
      <c r="H18" s="222"/>
      <c r="I18" s="106"/>
      <c r="J18" s="222"/>
      <c r="K18" s="106"/>
      <c r="L18" s="101"/>
      <c r="M18" s="104"/>
      <c r="N18" s="106"/>
      <c r="O18" s="222"/>
      <c r="P18" s="104"/>
      <c r="Q18" s="106"/>
      <c r="R18" s="222"/>
      <c r="S18" s="104"/>
      <c r="T18" s="99"/>
      <c r="U18" s="101"/>
      <c r="V18" s="96"/>
      <c r="W18" s="112"/>
      <c r="X18" s="102"/>
      <c r="Y18" s="361"/>
      <c r="Z18" s="472"/>
      <c r="AA18" s="473"/>
    </row>
    <row r="19" spans="1:27" s="117" customFormat="1" ht="15" thickTop="1" thickBot="1" x14ac:dyDescent="0.3">
      <c r="A19" s="118" t="s">
        <v>373</v>
      </c>
      <c r="B19" s="526">
        <f>SUM(B9:B17)</f>
        <v>115613</v>
      </c>
      <c r="C19" s="363">
        <f>SUM(C9:C17)</f>
        <v>963548.37300000002</v>
      </c>
      <c r="D19" s="88"/>
      <c r="E19" s="363">
        <f t="shared" ref="E19:L19" si="18">SUM(E9:E17)</f>
        <v>4261</v>
      </c>
      <c r="F19" s="363">
        <f t="shared" si="18"/>
        <v>136437.42600000001</v>
      </c>
      <c r="G19" s="363">
        <f t="shared" si="18"/>
        <v>2370</v>
      </c>
      <c r="H19" s="363">
        <f t="shared" si="18"/>
        <v>762973.30799999996</v>
      </c>
      <c r="I19" s="363">
        <f t="shared" si="18"/>
        <v>270</v>
      </c>
      <c r="J19" s="363">
        <f t="shared" si="18"/>
        <v>660460.31400000001</v>
      </c>
      <c r="K19" s="363">
        <f t="shared" si="18"/>
        <v>6901</v>
      </c>
      <c r="L19" s="363">
        <f t="shared" si="18"/>
        <v>1559871.048</v>
      </c>
      <c r="M19" s="88"/>
      <c r="N19" s="363">
        <f t="shared" ref="N19:O19" si="19">SUM(N9:N17)</f>
        <v>173</v>
      </c>
      <c r="O19" s="363">
        <f t="shared" si="19"/>
        <v>669177.22499999998</v>
      </c>
      <c r="P19" s="88"/>
      <c r="Q19" s="442">
        <f>SUM(Q9:Q17)</f>
        <v>0</v>
      </c>
      <c r="R19" s="442">
        <f>SUM(R9:R17)</f>
        <v>0</v>
      </c>
      <c r="S19" s="88"/>
      <c r="T19" s="196">
        <f>SUM(T9:T17)</f>
        <v>122687</v>
      </c>
      <c r="U19" s="196">
        <f>SUM(U9:U17)</f>
        <v>3192596.6460000002</v>
      </c>
      <c r="V19" s="115"/>
      <c r="W19" s="451">
        <f>SUM(W9:W17)</f>
        <v>122690</v>
      </c>
      <c r="X19" s="451">
        <f>SUM(X9:X17)</f>
        <v>3192622.3710000003</v>
      </c>
      <c r="Y19" s="116"/>
      <c r="Z19" s="474">
        <f>SUM(Z9:Z17)</f>
        <v>-3</v>
      </c>
      <c r="AA19" s="474">
        <f>SUM(AA9:AA17)</f>
        <v>-25.724999999860302</v>
      </c>
    </row>
    <row r="20" spans="1:27" s="5" customFormat="1" ht="9.6" customHeight="1" thickTop="1" x14ac:dyDescent="0.25">
      <c r="A20" s="114"/>
      <c r="B20" s="99"/>
      <c r="C20" s="222"/>
      <c r="D20" s="104"/>
      <c r="E20" s="106"/>
      <c r="F20" s="100"/>
      <c r="G20" s="106"/>
      <c r="H20" s="100"/>
      <c r="I20" s="106"/>
      <c r="J20" s="100"/>
      <c r="K20" s="106"/>
      <c r="L20" s="101"/>
      <c r="M20" s="104"/>
      <c r="N20" s="106"/>
      <c r="O20" s="100"/>
      <c r="P20" s="104"/>
      <c r="Q20" s="106"/>
      <c r="R20" s="222"/>
      <c r="S20" s="104"/>
      <c r="T20" s="99"/>
      <c r="U20" s="101"/>
      <c r="V20" s="96"/>
      <c r="W20" s="112"/>
      <c r="X20" s="102"/>
      <c r="Y20" s="361"/>
      <c r="Z20" s="472"/>
      <c r="AA20" s="473"/>
    </row>
    <row r="21" spans="1:27" s="224" customFormat="1" ht="14.4" x14ac:dyDescent="0.25">
      <c r="A21" s="225">
        <v>43831</v>
      </c>
      <c r="B21" s="524">
        <v>1734</v>
      </c>
      <c r="C21" s="229">
        <v>15648.09</v>
      </c>
      <c r="D21" s="226"/>
      <c r="E21" s="230">
        <v>44</v>
      </c>
      <c r="F21" s="231">
        <v>1056.29</v>
      </c>
      <c r="G21" s="230">
        <v>14</v>
      </c>
      <c r="H21" s="231">
        <v>4535.4399999999996</v>
      </c>
      <c r="I21" s="230">
        <v>1</v>
      </c>
      <c r="J21" s="231">
        <v>1415.88</v>
      </c>
      <c r="K21" s="228">
        <f t="shared" ref="K21:K29" si="20">SUM(E21+G21+I21)</f>
        <v>59</v>
      </c>
      <c r="L21" s="232">
        <f t="shared" ref="L21:L29" si="21">SUM(F21+H21+J21)</f>
        <v>7007.61</v>
      </c>
      <c r="M21" s="226"/>
      <c r="N21" s="228">
        <v>3</v>
      </c>
      <c r="O21" s="229">
        <v>24789.75</v>
      </c>
      <c r="P21" s="226"/>
      <c r="Q21" s="441">
        <v>0</v>
      </c>
      <c r="R21" s="441">
        <v>0</v>
      </c>
      <c r="S21" s="226"/>
      <c r="T21" s="234">
        <f t="shared" ref="T21:T26" si="22">SUM(B21+K21+N21+Q21)</f>
        <v>1796</v>
      </c>
      <c r="U21" s="169">
        <f t="shared" ref="U21:U26" si="23">SUM(C21+L21+O21+R21)</f>
        <v>47445.45</v>
      </c>
      <c r="V21" s="227"/>
      <c r="W21" s="375">
        <v>1796</v>
      </c>
      <c r="X21" s="375">
        <v>47445.45</v>
      </c>
      <c r="Y21" s="361"/>
      <c r="Z21" s="475">
        <f t="shared" ref="Z21:Z29" si="24">SUM(T21-W21)</f>
        <v>0</v>
      </c>
      <c r="AA21" s="475">
        <f t="shared" ref="AA21:AA29" si="25">SUM(U21-X21)</f>
        <v>0</v>
      </c>
    </row>
    <row r="22" spans="1:27" s="224" customFormat="1" ht="14.4" x14ac:dyDescent="0.25">
      <c r="A22" s="225">
        <v>43862</v>
      </c>
      <c r="B22" s="524">
        <v>1403</v>
      </c>
      <c r="C22" s="229">
        <v>12722.62</v>
      </c>
      <c r="D22" s="226"/>
      <c r="E22" s="230">
        <v>19</v>
      </c>
      <c r="F22" s="231">
        <v>621.04999999999995</v>
      </c>
      <c r="G22" s="230">
        <v>14</v>
      </c>
      <c r="H22" s="231">
        <v>4289.58</v>
      </c>
      <c r="I22" s="230">
        <v>2</v>
      </c>
      <c r="J22" s="231">
        <v>9455.8700000000008</v>
      </c>
      <c r="K22" s="228">
        <f t="shared" si="20"/>
        <v>35</v>
      </c>
      <c r="L22" s="232">
        <f t="shared" si="21"/>
        <v>14366.5</v>
      </c>
      <c r="M22" s="226"/>
      <c r="N22" s="228">
        <v>0</v>
      </c>
      <c r="O22" s="229">
        <v>0</v>
      </c>
      <c r="P22" s="226"/>
      <c r="Q22" s="441">
        <v>0</v>
      </c>
      <c r="R22" s="441">
        <v>0</v>
      </c>
      <c r="S22" s="226"/>
      <c r="T22" s="234">
        <f t="shared" si="22"/>
        <v>1438</v>
      </c>
      <c r="U22" s="169">
        <f t="shared" si="23"/>
        <v>27089.120000000003</v>
      </c>
      <c r="V22" s="227"/>
      <c r="W22" s="375">
        <v>1438</v>
      </c>
      <c r="X22" s="375">
        <v>27089.120000000003</v>
      </c>
      <c r="Y22" s="361"/>
      <c r="Z22" s="475">
        <f t="shared" si="24"/>
        <v>0</v>
      </c>
      <c r="AA22" s="475">
        <f t="shared" si="25"/>
        <v>0</v>
      </c>
    </row>
    <row r="23" spans="1:27" s="224" customFormat="1" ht="14.4" x14ac:dyDescent="0.25">
      <c r="A23" s="225">
        <v>43891</v>
      </c>
      <c r="B23" s="524">
        <v>1517</v>
      </c>
      <c r="C23" s="229">
        <v>13912.49</v>
      </c>
      <c r="D23" s="226"/>
      <c r="E23" s="230">
        <v>23</v>
      </c>
      <c r="F23" s="344">
        <v>973.69</v>
      </c>
      <c r="G23" s="230">
        <v>11</v>
      </c>
      <c r="H23" s="344">
        <v>3391.39</v>
      </c>
      <c r="I23" s="230">
        <v>1</v>
      </c>
      <c r="J23" s="344">
        <v>1361.88</v>
      </c>
      <c r="K23" s="228">
        <f t="shared" si="20"/>
        <v>35</v>
      </c>
      <c r="L23" s="232">
        <f t="shared" si="21"/>
        <v>5726.96</v>
      </c>
      <c r="M23" s="226"/>
      <c r="N23" s="228">
        <v>0</v>
      </c>
      <c r="O23" s="229">
        <v>0</v>
      </c>
      <c r="P23" s="226"/>
      <c r="Q23" s="441">
        <v>0</v>
      </c>
      <c r="R23" s="441">
        <v>0</v>
      </c>
      <c r="S23" s="226"/>
      <c r="T23" s="234">
        <f t="shared" si="22"/>
        <v>1552</v>
      </c>
      <c r="U23" s="169">
        <f t="shared" si="23"/>
        <v>19639.45</v>
      </c>
      <c r="V23" s="227"/>
      <c r="W23" s="375">
        <v>1552</v>
      </c>
      <c r="X23" s="375">
        <v>19639.45</v>
      </c>
      <c r="Y23" s="361"/>
      <c r="Z23" s="475">
        <f t="shared" si="24"/>
        <v>0</v>
      </c>
      <c r="AA23" s="475">
        <f t="shared" si="25"/>
        <v>0</v>
      </c>
    </row>
    <row r="24" spans="1:27" s="224" customFormat="1" ht="14.4" x14ac:dyDescent="0.25">
      <c r="A24" s="225">
        <v>43922</v>
      </c>
      <c r="B24" s="524">
        <v>1094</v>
      </c>
      <c r="C24" s="229">
        <v>10142.57</v>
      </c>
      <c r="D24" s="226"/>
      <c r="E24" s="230">
        <v>26</v>
      </c>
      <c r="F24" s="344">
        <v>865.89</v>
      </c>
      <c r="G24" s="230">
        <v>11</v>
      </c>
      <c r="H24" s="344">
        <v>4286.83</v>
      </c>
      <c r="I24" s="230">
        <v>0</v>
      </c>
      <c r="J24" s="230">
        <v>0</v>
      </c>
      <c r="K24" s="228">
        <f t="shared" si="20"/>
        <v>37</v>
      </c>
      <c r="L24" s="232">
        <f t="shared" si="21"/>
        <v>5152.72</v>
      </c>
      <c r="M24" s="226"/>
      <c r="N24" s="228">
        <v>1</v>
      </c>
      <c r="O24" s="229">
        <v>14397.75</v>
      </c>
      <c r="P24" s="226"/>
      <c r="Q24" s="441">
        <v>0</v>
      </c>
      <c r="R24" s="441">
        <v>0</v>
      </c>
      <c r="S24" s="226"/>
      <c r="T24" s="234">
        <f t="shared" si="22"/>
        <v>1132</v>
      </c>
      <c r="U24" s="169">
        <f t="shared" si="23"/>
        <v>29693.040000000001</v>
      </c>
      <c r="V24" s="227"/>
      <c r="W24" s="375">
        <v>1132</v>
      </c>
      <c r="X24" s="375">
        <v>29693.040000000001</v>
      </c>
      <c r="Y24" s="361"/>
      <c r="Z24" s="475">
        <f t="shared" si="24"/>
        <v>0</v>
      </c>
      <c r="AA24" s="475">
        <f t="shared" si="25"/>
        <v>0</v>
      </c>
    </row>
    <row r="25" spans="1:27" s="224" customFormat="1" ht="14.4" x14ac:dyDescent="0.25">
      <c r="A25" s="225">
        <v>43952</v>
      </c>
      <c r="B25" s="524">
        <v>292</v>
      </c>
      <c r="C25" s="229">
        <v>2800.79</v>
      </c>
      <c r="D25" s="226"/>
      <c r="E25" s="230">
        <v>3</v>
      </c>
      <c r="F25" s="344">
        <v>102.76</v>
      </c>
      <c r="G25" s="230">
        <v>2</v>
      </c>
      <c r="H25" s="344">
        <v>505.2</v>
      </c>
      <c r="I25" s="230">
        <v>0</v>
      </c>
      <c r="J25" s="230">
        <v>0</v>
      </c>
      <c r="K25" s="228">
        <f t="shared" si="20"/>
        <v>5</v>
      </c>
      <c r="L25" s="232">
        <f t="shared" si="21"/>
        <v>607.96</v>
      </c>
      <c r="M25" s="226"/>
      <c r="N25" s="228">
        <v>1</v>
      </c>
      <c r="O25" s="229">
        <v>3030.3</v>
      </c>
      <c r="P25" s="226"/>
      <c r="Q25" s="441">
        <v>0</v>
      </c>
      <c r="R25" s="441">
        <v>0</v>
      </c>
      <c r="S25" s="226"/>
      <c r="T25" s="234">
        <f t="shared" si="22"/>
        <v>298</v>
      </c>
      <c r="U25" s="169">
        <f t="shared" si="23"/>
        <v>6439.05</v>
      </c>
      <c r="V25" s="227"/>
      <c r="W25" s="375">
        <v>298</v>
      </c>
      <c r="X25" s="375">
        <v>6439.05</v>
      </c>
      <c r="Y25" s="361"/>
      <c r="Z25" s="475">
        <f t="shared" si="24"/>
        <v>0</v>
      </c>
      <c r="AA25" s="475">
        <f t="shared" si="25"/>
        <v>0</v>
      </c>
    </row>
    <row r="26" spans="1:27" s="224" customFormat="1" ht="14.4" x14ac:dyDescent="0.25">
      <c r="A26" s="225">
        <v>43983</v>
      </c>
      <c r="B26" s="524">
        <v>218</v>
      </c>
      <c r="C26" s="229">
        <v>2098.4299999999998</v>
      </c>
      <c r="D26" s="226"/>
      <c r="E26" s="230">
        <v>6</v>
      </c>
      <c r="F26" s="344">
        <v>106.58</v>
      </c>
      <c r="G26" s="230">
        <v>2</v>
      </c>
      <c r="H26" s="344">
        <v>344.46</v>
      </c>
      <c r="I26" s="230">
        <v>0</v>
      </c>
      <c r="J26" s="230">
        <v>0</v>
      </c>
      <c r="K26" s="228">
        <f t="shared" si="20"/>
        <v>8</v>
      </c>
      <c r="L26" s="232">
        <f t="shared" si="21"/>
        <v>451.03999999999996</v>
      </c>
      <c r="M26" s="226"/>
      <c r="N26" s="228">
        <v>0</v>
      </c>
      <c r="O26" s="229">
        <v>0</v>
      </c>
      <c r="P26" s="226"/>
      <c r="Q26" s="441">
        <v>0</v>
      </c>
      <c r="R26" s="441">
        <v>0</v>
      </c>
      <c r="S26" s="226"/>
      <c r="T26" s="234">
        <f t="shared" si="22"/>
        <v>226</v>
      </c>
      <c r="U26" s="169">
        <f t="shared" si="23"/>
        <v>2549.4699999999998</v>
      </c>
      <c r="V26" s="227"/>
      <c r="W26" s="375">
        <v>226</v>
      </c>
      <c r="X26" s="375">
        <v>2549.4699999999998</v>
      </c>
      <c r="Y26" s="361"/>
      <c r="Z26" s="475">
        <f t="shared" si="24"/>
        <v>0</v>
      </c>
      <c r="AA26" s="475">
        <f t="shared" si="25"/>
        <v>0</v>
      </c>
    </row>
    <row r="27" spans="1:27" s="348" customFormat="1" ht="14.4" x14ac:dyDescent="0.25">
      <c r="A27" s="225">
        <v>44013</v>
      </c>
      <c r="B27" s="524">
        <v>116</v>
      </c>
      <c r="C27" s="356">
        <v>1168.33</v>
      </c>
      <c r="D27" s="353"/>
      <c r="E27" s="357">
        <v>2</v>
      </c>
      <c r="F27" s="344">
        <v>79.569999999999993</v>
      </c>
      <c r="G27" s="357">
        <v>3</v>
      </c>
      <c r="H27" s="344">
        <v>394.2</v>
      </c>
      <c r="I27" s="357">
        <v>0</v>
      </c>
      <c r="J27" s="357">
        <v>0</v>
      </c>
      <c r="K27" s="355">
        <f t="shared" si="20"/>
        <v>5</v>
      </c>
      <c r="L27" s="359">
        <f t="shared" si="21"/>
        <v>473.77</v>
      </c>
      <c r="M27" s="353"/>
      <c r="N27" s="355">
        <v>0</v>
      </c>
      <c r="O27" s="356">
        <v>0</v>
      </c>
      <c r="P27" s="353"/>
      <c r="Q27" s="441">
        <v>0</v>
      </c>
      <c r="R27" s="441">
        <v>0</v>
      </c>
      <c r="S27" s="353"/>
      <c r="T27" s="376">
        <f t="shared" ref="T27:U29" si="26">SUM(B27+K27+N27+Q27)</f>
        <v>121</v>
      </c>
      <c r="U27" s="367">
        <f t="shared" si="26"/>
        <v>1642.1</v>
      </c>
      <c r="V27" s="354"/>
      <c r="W27" s="375">
        <v>121</v>
      </c>
      <c r="X27" s="375">
        <v>1642.1</v>
      </c>
      <c r="Y27" s="361"/>
      <c r="Z27" s="475">
        <f t="shared" si="24"/>
        <v>0</v>
      </c>
      <c r="AA27" s="475">
        <f t="shared" si="25"/>
        <v>0</v>
      </c>
    </row>
    <row r="28" spans="1:27" s="348" customFormat="1" ht="14.4" x14ac:dyDescent="0.25">
      <c r="A28" s="225">
        <v>44044</v>
      </c>
      <c r="B28" s="524">
        <v>37</v>
      </c>
      <c r="C28" s="356">
        <v>347.3</v>
      </c>
      <c r="D28" s="353"/>
      <c r="E28" s="357">
        <v>1</v>
      </c>
      <c r="F28" s="344">
        <v>45.26</v>
      </c>
      <c r="G28" s="357">
        <v>0</v>
      </c>
      <c r="H28" s="344">
        <v>0</v>
      </c>
      <c r="I28" s="357">
        <v>1</v>
      </c>
      <c r="J28" s="357">
        <v>1580</v>
      </c>
      <c r="K28" s="355">
        <f t="shared" si="20"/>
        <v>2</v>
      </c>
      <c r="L28" s="359">
        <f t="shared" si="21"/>
        <v>1625.26</v>
      </c>
      <c r="M28" s="353"/>
      <c r="N28" s="355">
        <v>0</v>
      </c>
      <c r="O28" s="356">
        <v>0</v>
      </c>
      <c r="P28" s="353"/>
      <c r="Q28" s="441">
        <v>0</v>
      </c>
      <c r="R28" s="441">
        <v>0</v>
      </c>
      <c r="S28" s="353"/>
      <c r="T28" s="376">
        <f t="shared" si="26"/>
        <v>39</v>
      </c>
      <c r="U28" s="367">
        <f t="shared" si="26"/>
        <v>1972.56</v>
      </c>
      <c r="V28" s="354"/>
      <c r="W28" s="375">
        <v>39</v>
      </c>
      <c r="X28" s="375">
        <v>1972.56</v>
      </c>
      <c r="Y28" s="361"/>
      <c r="Z28" s="475">
        <f t="shared" si="24"/>
        <v>0</v>
      </c>
      <c r="AA28" s="475">
        <f t="shared" si="25"/>
        <v>0</v>
      </c>
    </row>
    <row r="29" spans="1:27" s="348" customFormat="1" ht="14.4" x14ac:dyDescent="0.25">
      <c r="A29" s="225">
        <v>44075</v>
      </c>
      <c r="B29" s="524">
        <v>27</v>
      </c>
      <c r="C29" s="356">
        <v>205.87</v>
      </c>
      <c r="D29" s="353"/>
      <c r="E29" s="357">
        <v>1</v>
      </c>
      <c r="F29" s="344">
        <v>57.38</v>
      </c>
      <c r="G29" s="357">
        <v>0</v>
      </c>
      <c r="H29" s="344">
        <v>0</v>
      </c>
      <c r="I29" s="357">
        <v>0</v>
      </c>
      <c r="J29" s="357">
        <v>0</v>
      </c>
      <c r="K29" s="355">
        <f t="shared" si="20"/>
        <v>1</v>
      </c>
      <c r="L29" s="359">
        <f t="shared" si="21"/>
        <v>57.38</v>
      </c>
      <c r="M29" s="353"/>
      <c r="N29" s="355">
        <v>1</v>
      </c>
      <c r="O29" s="356">
        <v>3350.46</v>
      </c>
      <c r="P29" s="353"/>
      <c r="Q29" s="441">
        <v>0</v>
      </c>
      <c r="R29" s="441">
        <v>0</v>
      </c>
      <c r="S29" s="353"/>
      <c r="T29" s="376">
        <f t="shared" si="26"/>
        <v>29</v>
      </c>
      <c r="U29" s="367">
        <f t="shared" si="26"/>
        <v>3613.71</v>
      </c>
      <c r="V29" s="354"/>
      <c r="W29" s="375">
        <v>29</v>
      </c>
      <c r="X29" s="375">
        <v>3613.71</v>
      </c>
      <c r="Y29" s="361"/>
      <c r="Z29" s="475">
        <f t="shared" si="24"/>
        <v>0</v>
      </c>
      <c r="AA29" s="475">
        <f t="shared" si="25"/>
        <v>0</v>
      </c>
    </row>
    <row r="30" spans="1:27" s="348" customFormat="1" ht="14.4" x14ac:dyDescent="0.25">
      <c r="A30" s="225">
        <v>44105</v>
      </c>
      <c r="B30" s="524">
        <v>19</v>
      </c>
      <c r="C30" s="356">
        <v>134.84</v>
      </c>
      <c r="D30" s="353"/>
      <c r="E30" s="357">
        <v>1</v>
      </c>
      <c r="F30" s="344">
        <v>41.6</v>
      </c>
      <c r="G30" s="357">
        <v>0</v>
      </c>
      <c r="H30" s="344">
        <v>0</v>
      </c>
      <c r="I30" s="357">
        <v>0</v>
      </c>
      <c r="J30" s="357">
        <v>0</v>
      </c>
      <c r="K30" s="355">
        <f t="shared" ref="K30" si="27">SUM(E30+G30+I30)</f>
        <v>1</v>
      </c>
      <c r="L30" s="359">
        <f t="shared" ref="L30" si="28">SUM(F30+H30+J30)</f>
        <v>41.6</v>
      </c>
      <c r="M30" s="353"/>
      <c r="N30" s="355">
        <v>0</v>
      </c>
      <c r="O30" s="356">
        <v>0</v>
      </c>
      <c r="P30" s="353"/>
      <c r="Q30" s="441">
        <v>0</v>
      </c>
      <c r="R30" s="441">
        <v>0</v>
      </c>
      <c r="S30" s="353"/>
      <c r="T30" s="376">
        <f t="shared" ref="T30" si="29">SUM(B30+K30+N30+Q30)</f>
        <v>20</v>
      </c>
      <c r="U30" s="367">
        <f t="shared" ref="U30" si="30">SUM(C30+L30+O30+R30)</f>
        <v>176.44</v>
      </c>
      <c r="V30" s="354"/>
      <c r="W30" s="375">
        <v>20</v>
      </c>
      <c r="X30" s="375">
        <v>176.44</v>
      </c>
      <c r="Y30" s="361"/>
      <c r="Z30" s="475">
        <f t="shared" ref="Z30" si="31">SUM(T30-W30)</f>
        <v>0</v>
      </c>
      <c r="AA30" s="475">
        <f t="shared" ref="AA30" si="32">SUM(U30-X30)</f>
        <v>0</v>
      </c>
    </row>
    <row r="31" spans="1:27" s="348" customFormat="1" ht="14.4" x14ac:dyDescent="0.25">
      <c r="A31" s="225">
        <v>44136</v>
      </c>
      <c r="B31" s="524">
        <v>11</v>
      </c>
      <c r="C31" s="356">
        <v>82.47</v>
      </c>
      <c r="D31" s="353"/>
      <c r="E31" s="357">
        <v>0</v>
      </c>
      <c r="F31" s="344">
        <v>0</v>
      </c>
      <c r="G31" s="357">
        <v>0</v>
      </c>
      <c r="H31" s="344">
        <v>0</v>
      </c>
      <c r="I31" s="357">
        <v>0</v>
      </c>
      <c r="J31" s="357">
        <v>0</v>
      </c>
      <c r="K31" s="355">
        <f t="shared" ref="K31" si="33">SUM(E31+G31+I31)</f>
        <v>0</v>
      </c>
      <c r="L31" s="359">
        <f t="shared" ref="L31" si="34">SUM(F31+H31+J31)</f>
        <v>0</v>
      </c>
      <c r="M31" s="353"/>
      <c r="N31" s="355">
        <v>0</v>
      </c>
      <c r="O31" s="356">
        <v>0</v>
      </c>
      <c r="P31" s="353"/>
      <c r="Q31" s="441">
        <v>0</v>
      </c>
      <c r="R31" s="441">
        <v>0</v>
      </c>
      <c r="S31" s="353"/>
      <c r="T31" s="376">
        <f t="shared" ref="T31" si="35">SUM(B31+K31+N31+Q31)</f>
        <v>11</v>
      </c>
      <c r="U31" s="367">
        <f t="shared" ref="U31" si="36">SUM(C31+L31+O31+R31)</f>
        <v>82.47</v>
      </c>
      <c r="V31" s="354"/>
      <c r="W31" s="375">
        <v>11</v>
      </c>
      <c r="X31" s="375">
        <v>82.47</v>
      </c>
      <c r="Y31" s="361"/>
      <c r="Z31" s="475">
        <f t="shared" ref="Z31" si="37">SUM(T31-W31)</f>
        <v>0</v>
      </c>
      <c r="AA31" s="475">
        <f t="shared" ref="AA31" si="38">SUM(U31-X31)</f>
        <v>0</v>
      </c>
    </row>
    <row r="32" spans="1:27" s="348" customFormat="1" ht="14.4" x14ac:dyDescent="0.25">
      <c r="A32" s="225">
        <v>44166</v>
      </c>
      <c r="B32" s="524">
        <v>13</v>
      </c>
      <c r="C32" s="356">
        <v>87.2</v>
      </c>
      <c r="D32" s="353"/>
      <c r="E32" s="357">
        <v>0</v>
      </c>
      <c r="F32" s="344">
        <v>0</v>
      </c>
      <c r="G32" s="357">
        <v>0</v>
      </c>
      <c r="H32" s="344">
        <v>0</v>
      </c>
      <c r="I32" s="357">
        <v>0</v>
      </c>
      <c r="J32" s="357">
        <v>0</v>
      </c>
      <c r="K32" s="355">
        <f t="shared" ref="K32" si="39">SUM(E32+G32+I32)</f>
        <v>0</v>
      </c>
      <c r="L32" s="359">
        <f t="shared" ref="L32" si="40">SUM(F32+H32+J32)</f>
        <v>0</v>
      </c>
      <c r="M32" s="353"/>
      <c r="N32" s="355">
        <v>0</v>
      </c>
      <c r="O32" s="356">
        <v>0</v>
      </c>
      <c r="P32" s="353"/>
      <c r="Q32" s="441">
        <v>0</v>
      </c>
      <c r="R32" s="441">
        <v>0</v>
      </c>
      <c r="S32" s="353"/>
      <c r="T32" s="376">
        <f t="shared" ref="T32" si="41">SUM(B32+K32+N32+Q32)</f>
        <v>13</v>
      </c>
      <c r="U32" s="367">
        <f t="shared" ref="U32" si="42">SUM(C32+L32+O32+R32)</f>
        <v>87.2</v>
      </c>
      <c r="V32" s="354"/>
      <c r="W32" s="375">
        <v>13</v>
      </c>
      <c r="X32" s="375">
        <v>87.2</v>
      </c>
      <c r="Y32" s="361"/>
      <c r="Z32" s="475">
        <f t="shared" ref="Z32" si="43">SUM(T32-W32)</f>
        <v>0</v>
      </c>
      <c r="AA32" s="475">
        <f t="shared" ref="AA32" si="44">SUM(U32-X32)</f>
        <v>0</v>
      </c>
    </row>
    <row r="33" spans="1:29" s="224" customFormat="1" ht="5.4" customHeight="1" thickBot="1" x14ac:dyDescent="0.3">
      <c r="A33" s="114"/>
      <c r="B33" s="99"/>
      <c r="C33" s="222"/>
      <c r="D33" s="104"/>
      <c r="E33" s="106"/>
      <c r="F33" s="222"/>
      <c r="G33" s="106"/>
      <c r="H33" s="222"/>
      <c r="I33" s="106"/>
      <c r="J33" s="222"/>
      <c r="K33" s="106"/>
      <c r="L33" s="101"/>
      <c r="M33" s="104"/>
      <c r="N33" s="106"/>
      <c r="O33" s="222"/>
      <c r="P33" s="104"/>
      <c r="Q33" s="106"/>
      <c r="R33" s="222"/>
      <c r="S33" s="104"/>
      <c r="T33" s="99"/>
      <c r="U33" s="101"/>
      <c r="V33" s="96"/>
      <c r="W33" s="112"/>
      <c r="X33" s="102"/>
      <c r="Y33" s="361"/>
      <c r="Z33" s="472"/>
      <c r="AA33" s="473"/>
    </row>
    <row r="34" spans="1:29" s="5" customFormat="1" ht="15" thickTop="1" thickBot="1" x14ac:dyDescent="0.3">
      <c r="A34" s="118" t="s">
        <v>338</v>
      </c>
      <c r="B34" s="526">
        <f>SUM(B21:B32)</f>
        <v>6481</v>
      </c>
      <c r="C34" s="363">
        <f>SUM(C21:C32)</f>
        <v>59351</v>
      </c>
      <c r="D34" s="88"/>
      <c r="E34" s="363">
        <f t="shared" ref="E34:L34" si="45">SUM(E21:E32)</f>
        <v>126</v>
      </c>
      <c r="F34" s="363">
        <f t="shared" si="45"/>
        <v>3950.07</v>
      </c>
      <c r="G34" s="363">
        <f t="shared" si="45"/>
        <v>57</v>
      </c>
      <c r="H34" s="363">
        <f t="shared" si="45"/>
        <v>17747.099999999999</v>
      </c>
      <c r="I34" s="363">
        <f t="shared" si="45"/>
        <v>5</v>
      </c>
      <c r="J34" s="363">
        <f t="shared" si="45"/>
        <v>13813.630000000001</v>
      </c>
      <c r="K34" s="363">
        <f t="shared" si="45"/>
        <v>188</v>
      </c>
      <c r="L34" s="363">
        <f t="shared" si="45"/>
        <v>35510.799999999996</v>
      </c>
      <c r="M34" s="88"/>
      <c r="N34" s="363">
        <f t="shared" ref="N34:O34" si="46">SUM(N21:N32)</f>
        <v>6</v>
      </c>
      <c r="O34" s="363">
        <f t="shared" si="46"/>
        <v>45568.26</v>
      </c>
      <c r="P34" s="88"/>
      <c r="Q34" s="443">
        <f>SUM(Q21:Q32)</f>
        <v>0</v>
      </c>
      <c r="R34" s="443">
        <f>SUM(R21:R32)</f>
        <v>0</v>
      </c>
      <c r="S34" s="88"/>
      <c r="T34" s="363">
        <f>SUM(T21:T32)</f>
        <v>6675</v>
      </c>
      <c r="U34" s="363">
        <f>SUM(U21:U32)</f>
        <v>140430.06</v>
      </c>
      <c r="V34" s="115"/>
      <c r="W34" s="452">
        <f>SUM(W21:W32)</f>
        <v>6675</v>
      </c>
      <c r="X34" s="452">
        <f>SUM(X21:X32)</f>
        <v>140430.06</v>
      </c>
      <c r="Y34" s="116"/>
      <c r="Z34" s="476">
        <f>SUM(Z21:Z32)</f>
        <v>0</v>
      </c>
      <c r="AA34" s="476">
        <f>SUM(AA21:AA32)</f>
        <v>0</v>
      </c>
    </row>
    <row r="35" spans="1:29" s="349" customFormat="1" ht="9.6" customHeight="1" thickTop="1" x14ac:dyDescent="0.25">
      <c r="A35" s="114"/>
      <c r="B35" s="99"/>
      <c r="C35" s="222"/>
      <c r="D35" s="104"/>
      <c r="E35" s="106"/>
      <c r="F35" s="222"/>
      <c r="G35" s="106"/>
      <c r="H35" s="222"/>
      <c r="I35" s="106"/>
      <c r="J35" s="222"/>
      <c r="K35" s="106"/>
      <c r="L35" s="101"/>
      <c r="M35" s="104"/>
      <c r="N35" s="106"/>
      <c r="O35" s="222"/>
      <c r="P35" s="104"/>
      <c r="Q35" s="106"/>
      <c r="R35" s="222"/>
      <c r="S35" s="104"/>
      <c r="T35" s="99"/>
      <c r="U35" s="101"/>
      <c r="V35" s="96"/>
      <c r="W35" s="112"/>
      <c r="X35" s="102"/>
      <c r="Y35" s="361"/>
      <c r="Z35" s="472"/>
      <c r="AA35" s="473"/>
    </row>
    <row r="36" spans="1:29" s="348" customFormat="1" ht="14.4" x14ac:dyDescent="0.25">
      <c r="A36" s="225">
        <v>44197</v>
      </c>
      <c r="B36" s="524">
        <v>7</v>
      </c>
      <c r="C36" s="356">
        <v>39.04</v>
      </c>
      <c r="D36" s="353"/>
      <c r="E36" s="357">
        <v>0</v>
      </c>
      <c r="F36" s="358">
        <v>0</v>
      </c>
      <c r="G36" s="357">
        <v>1</v>
      </c>
      <c r="H36" s="358">
        <v>192.76</v>
      </c>
      <c r="I36" s="357">
        <v>0</v>
      </c>
      <c r="J36" s="358">
        <v>0</v>
      </c>
      <c r="K36" s="355">
        <f t="shared" ref="K36" si="47">SUM(E36+G36+I36)</f>
        <v>1</v>
      </c>
      <c r="L36" s="359">
        <f t="shared" ref="L36" si="48">SUM(F36+H36+J36)</f>
        <v>192.76</v>
      </c>
      <c r="M36" s="353"/>
      <c r="N36" s="355">
        <v>0</v>
      </c>
      <c r="O36" s="356">
        <v>0</v>
      </c>
      <c r="P36" s="353"/>
      <c r="Q36" s="441">
        <v>0</v>
      </c>
      <c r="R36" s="441">
        <v>0</v>
      </c>
      <c r="S36" s="353"/>
      <c r="T36" s="376">
        <f t="shared" ref="T36" si="49">SUM(B36+K36+N36+Q36)</f>
        <v>8</v>
      </c>
      <c r="U36" s="367">
        <f t="shared" ref="U36" si="50">SUM(C36+L36+O36+R36)</f>
        <v>231.79999999999998</v>
      </c>
      <c r="V36" s="354"/>
      <c r="W36" s="375">
        <v>8</v>
      </c>
      <c r="X36" s="375">
        <v>231.79999999999998</v>
      </c>
      <c r="Y36" s="361"/>
      <c r="Z36" s="475">
        <f t="shared" ref="Z36" si="51">SUM(T36-W36)</f>
        <v>0</v>
      </c>
      <c r="AA36" s="475">
        <f t="shared" ref="AA36" si="52">SUM(U36-X36)</f>
        <v>0</v>
      </c>
    </row>
    <row r="37" spans="1:29" s="348" customFormat="1" ht="14.4" x14ac:dyDescent="0.25">
      <c r="A37" s="225">
        <v>44228</v>
      </c>
      <c r="B37" s="524">
        <v>1</v>
      </c>
      <c r="C37" s="356">
        <v>5.78</v>
      </c>
      <c r="D37" s="353"/>
      <c r="E37" s="357">
        <v>0</v>
      </c>
      <c r="F37" s="358">
        <v>0</v>
      </c>
      <c r="G37" s="357">
        <v>0</v>
      </c>
      <c r="H37" s="358">
        <v>0</v>
      </c>
      <c r="I37" s="357">
        <v>0</v>
      </c>
      <c r="J37" s="358">
        <v>0</v>
      </c>
      <c r="K37" s="355">
        <f t="shared" ref="K37" si="53">SUM(E37+G37+I37)</f>
        <v>0</v>
      </c>
      <c r="L37" s="359">
        <f t="shared" ref="L37" si="54">SUM(F37+H37+J37)</f>
        <v>0</v>
      </c>
      <c r="M37" s="353"/>
      <c r="N37" s="355">
        <v>0</v>
      </c>
      <c r="O37" s="356">
        <v>0</v>
      </c>
      <c r="P37" s="353"/>
      <c r="Q37" s="441">
        <v>0</v>
      </c>
      <c r="R37" s="441">
        <v>0</v>
      </c>
      <c r="S37" s="353"/>
      <c r="T37" s="376">
        <f t="shared" ref="T37" si="55">SUM(B37+K37+N37+Q37)</f>
        <v>1</v>
      </c>
      <c r="U37" s="367">
        <f t="shared" ref="U37" si="56">SUM(C37+L37+O37+R37)</f>
        <v>5.78</v>
      </c>
      <c r="V37" s="354"/>
      <c r="W37" s="375">
        <v>1</v>
      </c>
      <c r="X37" s="375">
        <v>5.78</v>
      </c>
      <c r="Y37" s="361"/>
      <c r="Z37" s="475">
        <f t="shared" ref="Z37" si="57">SUM(T37-W37)</f>
        <v>0</v>
      </c>
      <c r="AA37" s="475">
        <f t="shared" ref="AA37" si="58">SUM(U37-X37)</f>
        <v>0</v>
      </c>
    </row>
    <row r="38" spans="1:29" s="348" customFormat="1" ht="14.4" x14ac:dyDescent="0.25">
      <c r="A38" s="225">
        <v>44256</v>
      </c>
      <c r="B38" s="524">
        <v>0</v>
      </c>
      <c r="C38" s="356">
        <v>0</v>
      </c>
      <c r="D38" s="353"/>
      <c r="E38" s="357">
        <v>0</v>
      </c>
      <c r="F38" s="358">
        <v>0</v>
      </c>
      <c r="G38" s="357">
        <v>0</v>
      </c>
      <c r="H38" s="358">
        <v>0</v>
      </c>
      <c r="I38" s="357">
        <v>0</v>
      </c>
      <c r="J38" s="358">
        <v>0</v>
      </c>
      <c r="K38" s="355">
        <f t="shared" ref="K38" si="59">SUM(E38+G38+I38)</f>
        <v>0</v>
      </c>
      <c r="L38" s="359">
        <f t="shared" ref="L38" si="60">SUM(F38+H38+J38)</f>
        <v>0</v>
      </c>
      <c r="M38" s="353"/>
      <c r="N38" s="355">
        <v>0</v>
      </c>
      <c r="O38" s="356">
        <v>0</v>
      </c>
      <c r="P38" s="353"/>
      <c r="Q38" s="441">
        <v>0</v>
      </c>
      <c r="R38" s="441">
        <v>0</v>
      </c>
      <c r="S38" s="353"/>
      <c r="T38" s="376">
        <f t="shared" ref="T38" si="61">SUM(B38+K38+N38+Q38)</f>
        <v>0</v>
      </c>
      <c r="U38" s="367">
        <f t="shared" ref="U38" si="62">SUM(C38+L38+O38+R38)</f>
        <v>0</v>
      </c>
      <c r="V38" s="354"/>
      <c r="W38" s="375">
        <v>0</v>
      </c>
      <c r="X38" s="375">
        <v>0</v>
      </c>
      <c r="Y38" s="361"/>
      <c r="Z38" s="475">
        <f t="shared" ref="Z38" si="63">SUM(T38-W38)</f>
        <v>0</v>
      </c>
      <c r="AA38" s="475">
        <f t="shared" ref="AA38" si="64">SUM(U38-X38)</f>
        <v>0</v>
      </c>
    </row>
    <row r="39" spans="1:29" s="348" customFormat="1" ht="14.4" x14ac:dyDescent="0.25">
      <c r="A39" s="225">
        <v>44287</v>
      </c>
      <c r="B39" s="524">
        <v>0</v>
      </c>
      <c r="C39" s="356">
        <v>0</v>
      </c>
      <c r="D39" s="353"/>
      <c r="E39" s="357">
        <v>0</v>
      </c>
      <c r="F39" s="358">
        <v>0</v>
      </c>
      <c r="G39" s="357">
        <v>0</v>
      </c>
      <c r="H39" s="358">
        <v>0</v>
      </c>
      <c r="I39" s="357">
        <v>0</v>
      </c>
      <c r="J39" s="358">
        <v>0</v>
      </c>
      <c r="K39" s="355">
        <f t="shared" ref="K39" si="65">SUM(E39+G39+I39)</f>
        <v>0</v>
      </c>
      <c r="L39" s="359">
        <f t="shared" ref="L39" si="66">SUM(F39+H39+J39)</f>
        <v>0</v>
      </c>
      <c r="M39" s="353"/>
      <c r="N39" s="355">
        <v>0</v>
      </c>
      <c r="O39" s="356">
        <v>0</v>
      </c>
      <c r="P39" s="353"/>
      <c r="Q39" s="441">
        <v>0</v>
      </c>
      <c r="R39" s="441">
        <v>0</v>
      </c>
      <c r="S39" s="353"/>
      <c r="T39" s="376">
        <f t="shared" ref="T39" si="67">SUM(B39+K39+N39+Q39)</f>
        <v>0</v>
      </c>
      <c r="U39" s="367">
        <f t="shared" ref="U39" si="68">SUM(C39+L39+O39+R39)</f>
        <v>0</v>
      </c>
      <c r="V39" s="354"/>
      <c r="W39" s="375">
        <v>0</v>
      </c>
      <c r="X39" s="375">
        <v>0</v>
      </c>
      <c r="Y39" s="361"/>
      <c r="Z39" s="475">
        <f t="shared" ref="Z39" si="69">SUM(T39-W39)</f>
        <v>0</v>
      </c>
      <c r="AA39" s="475">
        <f t="shared" ref="AA39" si="70">SUM(U39-X39)</f>
        <v>0</v>
      </c>
    </row>
    <row r="40" spans="1:29" s="348" customFormat="1" ht="5.4" customHeight="1" thickBot="1" x14ac:dyDescent="0.3">
      <c r="A40" s="114"/>
      <c r="B40" s="99"/>
      <c r="C40" s="222"/>
      <c r="D40" s="104"/>
      <c r="E40" s="106"/>
      <c r="F40" s="222"/>
      <c r="G40" s="106"/>
      <c r="H40" s="222"/>
      <c r="I40" s="106"/>
      <c r="J40" s="222"/>
      <c r="K40" s="106"/>
      <c r="L40" s="101"/>
      <c r="M40" s="104"/>
      <c r="N40" s="106"/>
      <c r="O40" s="222"/>
      <c r="P40" s="104"/>
      <c r="Q40" s="106"/>
      <c r="R40" s="222"/>
      <c r="S40" s="104"/>
      <c r="T40" s="99"/>
      <c r="U40" s="101"/>
      <c r="V40" s="96"/>
      <c r="W40" s="112"/>
      <c r="X40" s="102"/>
      <c r="Y40" s="361"/>
      <c r="Z40" s="472"/>
      <c r="AA40" s="473"/>
    </row>
    <row r="41" spans="1:29" s="349" customFormat="1" ht="15" thickTop="1" thickBot="1" x14ac:dyDescent="0.3">
      <c r="A41" s="118" t="s">
        <v>374</v>
      </c>
      <c r="B41" s="526">
        <f>SUM(B36:B39)</f>
        <v>8</v>
      </c>
      <c r="C41" s="526">
        <f>SUM(C36:C39)</f>
        <v>44.82</v>
      </c>
      <c r="D41" s="88"/>
      <c r="E41" s="526">
        <f t="shared" ref="E41:L41" si="71">SUM(E36:E39)</f>
        <v>0</v>
      </c>
      <c r="F41" s="526">
        <f t="shared" si="71"/>
        <v>0</v>
      </c>
      <c r="G41" s="526">
        <f t="shared" si="71"/>
        <v>1</v>
      </c>
      <c r="H41" s="526">
        <f t="shared" si="71"/>
        <v>192.76</v>
      </c>
      <c r="I41" s="526">
        <f t="shared" si="71"/>
        <v>0</v>
      </c>
      <c r="J41" s="526">
        <f t="shared" si="71"/>
        <v>0</v>
      </c>
      <c r="K41" s="526">
        <f t="shared" si="71"/>
        <v>1</v>
      </c>
      <c r="L41" s="526">
        <f t="shared" si="71"/>
        <v>192.76</v>
      </c>
      <c r="M41" s="88"/>
      <c r="N41" s="526">
        <f t="shared" ref="N41:O41" si="72">SUM(N36:N39)</f>
        <v>0</v>
      </c>
      <c r="O41" s="526">
        <f t="shared" si="72"/>
        <v>0</v>
      </c>
      <c r="P41" s="88"/>
      <c r="Q41" s="443">
        <f>SUM(Q36:Q39)</f>
        <v>0</v>
      </c>
      <c r="R41" s="443">
        <f>SUM(R36:R39)</f>
        <v>0</v>
      </c>
      <c r="S41" s="88"/>
      <c r="T41" s="363">
        <f>SUM(T36:T39)</f>
        <v>9</v>
      </c>
      <c r="U41" s="363">
        <f>SUM(U36:U39)</f>
        <v>237.57999999999998</v>
      </c>
      <c r="V41" s="115"/>
      <c r="W41" s="452">
        <f>SUM(W36:W39)</f>
        <v>9</v>
      </c>
      <c r="X41" s="452">
        <f>SUM(X36:X39)</f>
        <v>237.57999999999998</v>
      </c>
      <c r="Y41" s="116"/>
      <c r="Z41" s="476">
        <f>SUM(Z36:Z39)</f>
        <v>0</v>
      </c>
      <c r="AA41" s="476">
        <f>SUM(AA36:AA39)</f>
        <v>0</v>
      </c>
    </row>
    <row r="42" spans="1:29" s="372" customFormat="1" ht="3.6" customHeight="1" thickTop="1" thickBot="1" x14ac:dyDescent="0.3">
      <c r="A42" s="369"/>
      <c r="B42" s="249"/>
      <c r="C42" s="352"/>
      <c r="D42" s="352"/>
      <c r="E42" s="352"/>
      <c r="F42" s="352"/>
      <c r="G42" s="352"/>
      <c r="H42" s="352"/>
      <c r="I42" s="352"/>
      <c r="J42" s="352"/>
      <c r="K42" s="352"/>
      <c r="L42" s="352"/>
      <c r="M42" s="352"/>
      <c r="N42" s="352"/>
      <c r="O42" s="352"/>
      <c r="P42" s="352"/>
      <c r="Q42" s="352"/>
      <c r="R42" s="352"/>
      <c r="S42" s="352"/>
      <c r="T42" s="352"/>
      <c r="U42" s="352"/>
      <c r="V42" s="352"/>
      <c r="W42" s="86"/>
      <c r="X42" s="453"/>
      <c r="Y42" s="454"/>
      <c r="Z42" s="477"/>
      <c r="AA42" s="161"/>
      <c r="AB42" s="248"/>
      <c r="AC42" s="248"/>
    </row>
    <row r="43" spans="1:29" s="5" customFormat="1" ht="15" thickBot="1" x14ac:dyDescent="0.3">
      <c r="A43" s="534" t="s">
        <v>328</v>
      </c>
      <c r="B43" s="527">
        <f>SUM(B19+B34+B41)</f>
        <v>122102</v>
      </c>
      <c r="C43" s="285">
        <f>SUM(C19+C34+C41)</f>
        <v>1022944.193</v>
      </c>
      <c r="D43" s="119"/>
      <c r="E43" s="285">
        <f t="shared" ref="E43:L43" si="73">SUM(E19+E34+E41)</f>
        <v>4387</v>
      </c>
      <c r="F43" s="285">
        <f t="shared" si="73"/>
        <v>140387.49600000001</v>
      </c>
      <c r="G43" s="285">
        <f t="shared" si="73"/>
        <v>2428</v>
      </c>
      <c r="H43" s="285">
        <f t="shared" si="73"/>
        <v>780913.16799999995</v>
      </c>
      <c r="I43" s="285">
        <f t="shared" si="73"/>
        <v>275</v>
      </c>
      <c r="J43" s="285">
        <f t="shared" si="73"/>
        <v>674273.94400000002</v>
      </c>
      <c r="K43" s="285">
        <f t="shared" si="73"/>
        <v>7090</v>
      </c>
      <c r="L43" s="285">
        <f t="shared" si="73"/>
        <v>1595574.608</v>
      </c>
      <c r="M43" s="119"/>
      <c r="N43" s="285">
        <f>SUM(N19+N34+N41)</f>
        <v>179</v>
      </c>
      <c r="O43" s="285">
        <f>SUM(O19+O34+O41)</f>
        <v>714745.48499999999</v>
      </c>
      <c r="P43" s="119"/>
      <c r="Q43" s="444">
        <f>SUM(Q19+Q34+Q41)</f>
        <v>0</v>
      </c>
      <c r="R43" s="444">
        <f>SUM(R19+R34+R41)</f>
        <v>0</v>
      </c>
      <c r="S43" s="119"/>
      <c r="T43" s="285">
        <f>SUM(T19+T34+T41)</f>
        <v>129371</v>
      </c>
      <c r="U43" s="285">
        <f>SUM(U19+U34+U41)</f>
        <v>3333264.2860000003</v>
      </c>
      <c r="V43" s="120"/>
      <c r="W43" s="456">
        <f>SUM(W19+W34+W41)</f>
        <v>129374</v>
      </c>
      <c r="X43" s="456">
        <f>SUM(X19+X34+X41)</f>
        <v>3333290.0110000004</v>
      </c>
      <c r="Y43" s="121"/>
      <c r="Z43" s="550">
        <f>SUM(Z19+Z34+Z41)</f>
        <v>-3</v>
      </c>
      <c r="AA43" s="550">
        <f>SUM(AA19+AA34+AA41)</f>
        <v>-25.724999999860302</v>
      </c>
    </row>
    <row r="44" spans="1:29" s="372" customFormat="1" ht="14.4" customHeight="1" x14ac:dyDescent="0.25">
      <c r="A44" s="369"/>
      <c r="B44" s="392"/>
      <c r="C44" s="392"/>
      <c r="D44" s="352"/>
      <c r="E44" s="352"/>
      <c r="F44" s="352"/>
      <c r="G44" s="352"/>
      <c r="H44" s="352"/>
      <c r="I44" s="352"/>
      <c r="J44" s="352"/>
      <c r="K44" s="352"/>
      <c r="L44" s="352"/>
      <c r="M44" s="352"/>
      <c r="N44" s="352"/>
      <c r="O44" s="352"/>
      <c r="P44" s="352"/>
      <c r="Q44" s="352"/>
      <c r="R44" s="352"/>
      <c r="S44" s="352"/>
      <c r="T44" s="352"/>
      <c r="U44" s="352"/>
      <c r="V44" s="352"/>
      <c r="W44" s="454"/>
      <c r="X44" s="457"/>
      <c r="Y44" s="454"/>
      <c r="Z44" s="477"/>
      <c r="AA44" s="161"/>
      <c r="AB44" s="248"/>
      <c r="AC44" s="248"/>
    </row>
    <row r="45" spans="1:29" s="66" customFormat="1" x14ac:dyDescent="0.25">
      <c r="A45" s="510" t="s">
        <v>329</v>
      </c>
      <c r="B45" s="84"/>
      <c r="C45" s="218"/>
      <c r="D45" s="84"/>
      <c r="E45" s="84"/>
      <c r="F45" s="84"/>
      <c r="G45" s="84"/>
      <c r="H45" s="84"/>
      <c r="I45" s="84"/>
      <c r="J45" s="84"/>
      <c r="K45" s="84"/>
      <c r="L45" s="84"/>
      <c r="M45" s="352"/>
      <c r="N45" s="352"/>
      <c r="O45" s="352"/>
      <c r="P45" s="352"/>
      <c r="Q45" s="352"/>
      <c r="R45" s="352"/>
      <c r="S45" s="23"/>
      <c r="T45" s="352"/>
      <c r="U45" s="352"/>
      <c r="V45" s="83"/>
      <c r="W45" s="86"/>
      <c r="X45" s="86"/>
      <c r="Y45" s="361"/>
      <c r="Z45" s="467"/>
      <c r="AA45" s="467"/>
    </row>
    <row r="46" spans="1:29" s="66" customFormat="1" ht="15" customHeight="1" x14ac:dyDescent="0.25">
      <c r="A46" s="428" t="s">
        <v>84</v>
      </c>
      <c r="B46" s="84"/>
      <c r="C46" s="218"/>
      <c r="D46" s="84"/>
      <c r="E46" s="84"/>
      <c r="F46" s="84"/>
      <c r="G46" s="84"/>
      <c r="H46" s="84"/>
      <c r="I46" s="84"/>
      <c r="J46" s="84"/>
      <c r="K46" s="84"/>
      <c r="L46" s="84"/>
      <c r="M46" s="352"/>
      <c r="N46" s="352"/>
      <c r="O46" s="352"/>
      <c r="P46" s="352"/>
      <c r="Q46" s="352"/>
      <c r="R46" s="352"/>
      <c r="S46" s="23"/>
      <c r="T46" s="352"/>
      <c r="U46" s="352"/>
      <c r="V46" s="83"/>
      <c r="W46" s="86"/>
      <c r="X46" s="86"/>
      <c r="Y46" s="361"/>
      <c r="Z46" s="467"/>
      <c r="AA46" s="467"/>
    </row>
    <row r="47" spans="1:29" s="348" customFormat="1" ht="14.4" x14ac:dyDescent="0.25">
      <c r="A47" s="131">
        <v>2015</v>
      </c>
      <c r="B47" s="524">
        <f>'Annual Capacity'!D34</f>
        <v>0</v>
      </c>
      <c r="C47" s="362">
        <f>'Annual Capacity'!E34</f>
        <v>0</v>
      </c>
      <c r="D47" s="130"/>
      <c r="E47" s="344">
        <f>'Annual Capacity'!G34</f>
        <v>0</v>
      </c>
      <c r="F47" s="344">
        <f>'Annual Capacity'!H34</f>
        <v>0</v>
      </c>
      <c r="G47" s="344">
        <f>'Annual Capacity'!I34</f>
        <v>0</v>
      </c>
      <c r="H47" s="344">
        <f>'Annual Capacity'!J34</f>
        <v>0</v>
      </c>
      <c r="I47" s="344">
        <f>'Annual Capacity'!K34</f>
        <v>0</v>
      </c>
      <c r="J47" s="344">
        <f>'Annual Capacity'!L34</f>
        <v>0</v>
      </c>
      <c r="K47" s="362">
        <f t="shared" ref="K47:K49" si="74">SUM(E47+G47+I47)</f>
        <v>0</v>
      </c>
      <c r="L47" s="359">
        <f t="shared" ref="L47:L49" si="75">SUM(F47+H47+J47)</f>
        <v>0</v>
      </c>
      <c r="M47" s="130"/>
      <c r="N47" s="362">
        <f>'Annual Capacity'!P34</f>
        <v>0</v>
      </c>
      <c r="O47" s="362">
        <f>'Annual Capacity'!Q34</f>
        <v>0</v>
      </c>
      <c r="P47" s="130"/>
      <c r="Q47" s="445">
        <f>'Annual Capacity'!S34</f>
        <v>0</v>
      </c>
      <c r="R47" s="445">
        <f>'Annual Capacity'!T34</f>
        <v>0</v>
      </c>
      <c r="S47" s="353"/>
      <c r="T47" s="376">
        <f t="shared" ref="T47:T49" si="76">SUM(B47+K47+N47+Q47)</f>
        <v>0</v>
      </c>
      <c r="U47" s="367">
        <f t="shared" ref="U47:U49" si="77">SUM(C47+L47+O47+R47)</f>
        <v>0</v>
      </c>
      <c r="V47" s="354"/>
      <c r="W47" s="375">
        <v>0</v>
      </c>
      <c r="X47" s="375">
        <v>0</v>
      </c>
      <c r="Y47" s="361"/>
      <c r="Z47" s="468">
        <f t="shared" ref="Z47:Z49" si="78">SUM(T47-W47)</f>
        <v>0</v>
      </c>
      <c r="AA47" s="469">
        <f t="shared" ref="AA47:AA49" si="79">SUM(U47-X47)</f>
        <v>0</v>
      </c>
    </row>
    <row r="48" spans="1:29" s="349" customFormat="1" ht="14.4" x14ac:dyDescent="0.25">
      <c r="A48" s="346">
        <v>2016</v>
      </c>
      <c r="B48" s="524">
        <f>'Annual Capacity'!D35</f>
        <v>6</v>
      </c>
      <c r="C48" s="362">
        <f>'Annual Capacity'!E35</f>
        <v>45.16</v>
      </c>
      <c r="D48" s="130"/>
      <c r="E48" s="344">
        <f>'Annual Capacity'!G35</f>
        <v>0</v>
      </c>
      <c r="F48" s="344">
        <f>'Annual Capacity'!H35</f>
        <v>0</v>
      </c>
      <c r="G48" s="344">
        <f>'Annual Capacity'!I35</f>
        <v>0</v>
      </c>
      <c r="H48" s="344">
        <f>'Annual Capacity'!J35</f>
        <v>0</v>
      </c>
      <c r="I48" s="344">
        <f>'Annual Capacity'!K35</f>
        <v>0</v>
      </c>
      <c r="J48" s="344">
        <f>'Annual Capacity'!L35</f>
        <v>0</v>
      </c>
      <c r="K48" s="362">
        <f t="shared" si="74"/>
        <v>0</v>
      </c>
      <c r="L48" s="359">
        <f t="shared" si="75"/>
        <v>0</v>
      </c>
      <c r="M48" s="130"/>
      <c r="N48" s="362">
        <f>'Annual Capacity'!P35</f>
        <v>0</v>
      </c>
      <c r="O48" s="362">
        <f>'Annual Capacity'!Q35</f>
        <v>0</v>
      </c>
      <c r="P48" s="130"/>
      <c r="Q48" s="445">
        <f>'Annual Capacity'!S35</f>
        <v>0</v>
      </c>
      <c r="R48" s="445">
        <f>'Annual Capacity'!T35</f>
        <v>0</v>
      </c>
      <c r="S48" s="104"/>
      <c r="T48" s="376">
        <f t="shared" si="76"/>
        <v>6</v>
      </c>
      <c r="U48" s="367">
        <f t="shared" si="77"/>
        <v>45.16</v>
      </c>
      <c r="V48" s="96"/>
      <c r="W48" s="375">
        <v>6</v>
      </c>
      <c r="X48" s="375">
        <v>45.16</v>
      </c>
      <c r="Y48" s="361"/>
      <c r="Z48" s="468">
        <f t="shared" si="78"/>
        <v>0</v>
      </c>
      <c r="AA48" s="469">
        <f t="shared" si="79"/>
        <v>0</v>
      </c>
    </row>
    <row r="49" spans="1:27" s="349" customFormat="1" ht="14.4" x14ac:dyDescent="0.25">
      <c r="A49" s="131">
        <v>2017</v>
      </c>
      <c r="B49" s="524">
        <f>'Annual Capacity'!D36</f>
        <v>5</v>
      </c>
      <c r="C49" s="362">
        <f>'Annual Capacity'!E36</f>
        <v>67.989999999999995</v>
      </c>
      <c r="D49" s="130"/>
      <c r="E49" s="344">
        <f>'Annual Capacity'!G36</f>
        <v>0</v>
      </c>
      <c r="F49" s="344">
        <f>'Annual Capacity'!H36</f>
        <v>0</v>
      </c>
      <c r="G49" s="344">
        <f>'Annual Capacity'!I36</f>
        <v>0</v>
      </c>
      <c r="H49" s="344">
        <f>'Annual Capacity'!J36</f>
        <v>0</v>
      </c>
      <c r="I49" s="344">
        <f>'Annual Capacity'!K36</f>
        <v>0</v>
      </c>
      <c r="J49" s="344">
        <f>'Annual Capacity'!L36</f>
        <v>0</v>
      </c>
      <c r="K49" s="362">
        <f t="shared" si="74"/>
        <v>0</v>
      </c>
      <c r="L49" s="359">
        <f t="shared" si="75"/>
        <v>0</v>
      </c>
      <c r="M49" s="130"/>
      <c r="N49" s="362">
        <f>'Annual Capacity'!P36</f>
        <v>0</v>
      </c>
      <c r="O49" s="362">
        <f>'Annual Capacity'!Q36</f>
        <v>0</v>
      </c>
      <c r="P49" s="130"/>
      <c r="Q49" s="445">
        <f>'Annual Capacity'!S36</f>
        <v>0</v>
      </c>
      <c r="R49" s="445">
        <f>'Annual Capacity'!T36</f>
        <v>0</v>
      </c>
      <c r="S49" s="104"/>
      <c r="T49" s="376">
        <f t="shared" si="76"/>
        <v>5</v>
      </c>
      <c r="U49" s="367">
        <f t="shared" si="77"/>
        <v>67.989999999999995</v>
      </c>
      <c r="V49" s="96"/>
      <c r="W49" s="375">
        <v>5</v>
      </c>
      <c r="X49" s="375">
        <v>67.989999999999995</v>
      </c>
      <c r="Y49" s="361"/>
      <c r="Z49" s="468">
        <f t="shared" si="78"/>
        <v>0</v>
      </c>
      <c r="AA49" s="469">
        <f t="shared" si="79"/>
        <v>0</v>
      </c>
    </row>
    <row r="50" spans="1:27" s="349" customFormat="1" ht="14.4" x14ac:dyDescent="0.25">
      <c r="A50" s="131">
        <v>2018</v>
      </c>
      <c r="B50" s="524">
        <f>'Annual Capacity'!D37</f>
        <v>71</v>
      </c>
      <c r="C50" s="362">
        <f>'Annual Capacity'!E37</f>
        <v>904.09</v>
      </c>
      <c r="D50" s="130"/>
      <c r="E50" s="344">
        <f>'Annual Capacity'!G37</f>
        <v>0</v>
      </c>
      <c r="F50" s="344">
        <f>'Annual Capacity'!H37</f>
        <v>0</v>
      </c>
      <c r="G50" s="344">
        <f>'Annual Capacity'!I37</f>
        <v>0</v>
      </c>
      <c r="H50" s="344">
        <f>'Annual Capacity'!J37</f>
        <v>0</v>
      </c>
      <c r="I50" s="344">
        <f>'Annual Capacity'!K37</f>
        <v>0</v>
      </c>
      <c r="J50" s="344">
        <f>'Annual Capacity'!L37</f>
        <v>0</v>
      </c>
      <c r="K50" s="362">
        <f t="shared" ref="K50" si="80">SUM(E50+G50+I50)</f>
        <v>0</v>
      </c>
      <c r="L50" s="359">
        <f t="shared" ref="L50" si="81">SUM(F50+H50+J50)</f>
        <v>0</v>
      </c>
      <c r="M50" s="130"/>
      <c r="N50" s="362">
        <f>'Annual Capacity'!P37</f>
        <v>1</v>
      </c>
      <c r="O50" s="362">
        <f>'Annual Capacity'!Q37</f>
        <v>232.56</v>
      </c>
      <c r="P50" s="130"/>
      <c r="Q50" s="445">
        <f>'Annual Capacity'!S37</f>
        <v>0</v>
      </c>
      <c r="R50" s="445">
        <f>'Annual Capacity'!T37</f>
        <v>0</v>
      </c>
      <c r="S50" s="104"/>
      <c r="T50" s="376">
        <f t="shared" ref="T50" si="82">SUM(B50+K50+N50+Q50)</f>
        <v>72</v>
      </c>
      <c r="U50" s="367">
        <f t="shared" ref="U50" si="83">SUM(C50+L50+O50+R50)</f>
        <v>1136.6500000000001</v>
      </c>
      <c r="V50" s="96"/>
      <c r="W50" s="375">
        <v>71</v>
      </c>
      <c r="X50" s="375">
        <v>1122.6099999999999</v>
      </c>
      <c r="Y50" s="361"/>
      <c r="Z50" s="468">
        <f t="shared" ref="Z50" si="84">SUM(T50-W50)</f>
        <v>1</v>
      </c>
      <c r="AA50" s="469">
        <f t="shared" ref="AA50" si="85">SUM(U50-X50)</f>
        <v>14.040000000000191</v>
      </c>
    </row>
    <row r="51" spans="1:27" s="349" customFormat="1" ht="14.4" x14ac:dyDescent="0.25">
      <c r="A51" s="131">
        <v>2019</v>
      </c>
      <c r="B51" s="524">
        <f>'Annual Capacity'!D38</f>
        <v>31</v>
      </c>
      <c r="C51" s="362">
        <f>'Annual Capacity'!E38</f>
        <v>283.51</v>
      </c>
      <c r="D51" s="130"/>
      <c r="E51" s="344">
        <f>'Annual Capacity'!G38</f>
        <v>1</v>
      </c>
      <c r="F51" s="344">
        <f>'Annual Capacity'!H38</f>
        <v>23.79</v>
      </c>
      <c r="G51" s="344">
        <f>'Annual Capacity'!I38</f>
        <v>7</v>
      </c>
      <c r="H51" s="344">
        <f>'Annual Capacity'!J38</f>
        <v>2918.39</v>
      </c>
      <c r="I51" s="344">
        <f>'Annual Capacity'!K38</f>
        <v>0</v>
      </c>
      <c r="J51" s="344">
        <f>'Annual Capacity'!L38</f>
        <v>0</v>
      </c>
      <c r="K51" s="362">
        <f t="shared" ref="K51" si="86">SUM(E51+G51+I51)</f>
        <v>8</v>
      </c>
      <c r="L51" s="359">
        <f t="shared" ref="L51" si="87">SUM(F51+H51+J51)</f>
        <v>2942.18</v>
      </c>
      <c r="M51" s="130"/>
      <c r="N51" s="362">
        <f>'Annual Capacity'!P38</f>
        <v>0</v>
      </c>
      <c r="O51" s="362">
        <f>'Annual Capacity'!Q38</f>
        <v>0</v>
      </c>
      <c r="P51" s="130"/>
      <c r="Q51" s="445">
        <f>'Annual Capacity'!S38</f>
        <v>0</v>
      </c>
      <c r="R51" s="445">
        <f>'Annual Capacity'!T38</f>
        <v>0</v>
      </c>
      <c r="S51" s="104"/>
      <c r="T51" s="376">
        <f t="shared" ref="T51" si="88">SUM(B51+K51+N51+Q51)</f>
        <v>39</v>
      </c>
      <c r="U51" s="367">
        <f t="shared" ref="U51" si="89">SUM(C51+L51+O51+R51)</f>
        <v>3225.6899999999996</v>
      </c>
      <c r="V51" s="96"/>
      <c r="W51" s="375">
        <v>38</v>
      </c>
      <c r="X51" s="375">
        <v>3215.25</v>
      </c>
      <c r="Y51" s="361"/>
      <c r="Z51" s="468">
        <f t="shared" ref="Z51" si="90">SUM(T51-W51)</f>
        <v>1</v>
      </c>
      <c r="AA51" s="469">
        <f t="shared" ref="AA51" si="91">SUM(U51-X51)</f>
        <v>10.4399999999996</v>
      </c>
    </row>
    <row r="52" spans="1:27" s="348" customFormat="1" ht="5.4" customHeight="1" thickBot="1" x14ac:dyDescent="0.3">
      <c r="A52" s="114"/>
      <c r="B52" s="99"/>
      <c r="C52" s="222"/>
      <c r="D52" s="104"/>
      <c r="E52" s="106"/>
      <c r="F52" s="222"/>
      <c r="G52" s="106"/>
      <c r="H52" s="222"/>
      <c r="I52" s="106"/>
      <c r="J52" s="222"/>
      <c r="K52" s="106"/>
      <c r="L52" s="101"/>
      <c r="M52" s="104"/>
      <c r="N52" s="106"/>
      <c r="O52" s="222"/>
      <c r="P52" s="104"/>
      <c r="Q52" s="106"/>
      <c r="R52" s="222"/>
      <c r="S52" s="104"/>
      <c r="T52" s="99"/>
      <c r="U52" s="101"/>
      <c r="V52" s="96"/>
      <c r="W52" s="112"/>
      <c r="X52" s="102"/>
      <c r="Y52" s="361"/>
      <c r="Z52" s="472"/>
      <c r="AA52" s="473"/>
    </row>
    <row r="53" spans="1:27" s="117" customFormat="1" ht="15" thickTop="1" thickBot="1" x14ac:dyDescent="0.3">
      <c r="A53" s="118" t="s">
        <v>375</v>
      </c>
      <c r="B53" s="526">
        <f>SUM(B47:B51)</f>
        <v>113</v>
      </c>
      <c r="C53" s="363">
        <f>SUM(C47:C51)</f>
        <v>1300.75</v>
      </c>
      <c r="D53" s="88"/>
      <c r="E53" s="363">
        <f t="shared" ref="E53:L53" si="92">SUM(E47:E51)</f>
        <v>1</v>
      </c>
      <c r="F53" s="363">
        <f t="shared" si="92"/>
        <v>23.79</v>
      </c>
      <c r="G53" s="363">
        <f t="shared" si="92"/>
        <v>7</v>
      </c>
      <c r="H53" s="363">
        <f t="shared" si="92"/>
        <v>2918.39</v>
      </c>
      <c r="I53" s="363">
        <f t="shared" si="92"/>
        <v>0</v>
      </c>
      <c r="J53" s="363">
        <f t="shared" si="92"/>
        <v>0</v>
      </c>
      <c r="K53" s="363">
        <f t="shared" si="92"/>
        <v>8</v>
      </c>
      <c r="L53" s="363">
        <f t="shared" si="92"/>
        <v>2942.18</v>
      </c>
      <c r="M53" s="88"/>
      <c r="N53" s="363">
        <f t="shared" ref="N53:O53" si="93">SUM(N47:N51)</f>
        <v>1</v>
      </c>
      <c r="O53" s="363">
        <f t="shared" si="93"/>
        <v>232.56</v>
      </c>
      <c r="P53" s="88"/>
      <c r="Q53" s="443">
        <f>SUM(Q47:Q51)</f>
        <v>0</v>
      </c>
      <c r="R53" s="443">
        <f>SUM(R47:R51)</f>
        <v>0</v>
      </c>
      <c r="S53" s="88"/>
      <c r="T53" s="363">
        <f t="shared" ref="T53:U53" si="94">SUM(T47:T51)</f>
        <v>122</v>
      </c>
      <c r="U53" s="363">
        <f t="shared" si="94"/>
        <v>4475.49</v>
      </c>
      <c r="V53" s="115"/>
      <c r="W53" s="452">
        <f>SUM(W47:W51)</f>
        <v>120</v>
      </c>
      <c r="X53" s="452">
        <f>SUM(X47:X51)</f>
        <v>4451.01</v>
      </c>
      <c r="Y53" s="116"/>
      <c r="Z53" s="479">
        <f>SUM(Z47:Z51)</f>
        <v>2</v>
      </c>
      <c r="AA53" s="479">
        <f>SUM(AA47:AA51)</f>
        <v>24.479999999999791</v>
      </c>
    </row>
    <row r="54" spans="1:27" s="349" customFormat="1" ht="9.6" customHeight="1" thickTop="1" x14ac:dyDescent="0.25">
      <c r="A54" s="114"/>
      <c r="B54" s="99"/>
      <c r="C54" s="222"/>
      <c r="D54" s="104"/>
      <c r="E54" s="106"/>
      <c r="F54" s="222"/>
      <c r="G54" s="106"/>
      <c r="H54" s="222"/>
      <c r="I54" s="106"/>
      <c r="J54" s="222"/>
      <c r="K54" s="106"/>
      <c r="L54" s="101"/>
      <c r="M54" s="104"/>
      <c r="N54" s="106"/>
      <c r="O54" s="222"/>
      <c r="P54" s="104"/>
      <c r="Q54" s="106"/>
      <c r="R54" s="222"/>
      <c r="S54" s="104"/>
      <c r="T54" s="99"/>
      <c r="U54" s="101"/>
      <c r="V54" s="96"/>
      <c r="W54" s="112"/>
      <c r="X54" s="102"/>
      <c r="Y54" s="361"/>
      <c r="Z54" s="472"/>
      <c r="AA54" s="473"/>
    </row>
    <row r="55" spans="1:27" s="348" customFormat="1" ht="14.4" x14ac:dyDescent="0.25">
      <c r="A55" s="400">
        <v>43831</v>
      </c>
      <c r="B55" s="524">
        <v>17</v>
      </c>
      <c r="C55" s="356">
        <v>148.9</v>
      </c>
      <c r="D55" s="353"/>
      <c r="E55" s="357">
        <v>0</v>
      </c>
      <c r="F55" s="358">
        <v>0</v>
      </c>
      <c r="G55" s="357">
        <v>5</v>
      </c>
      <c r="H55" s="358">
        <v>1615.22</v>
      </c>
      <c r="I55" s="357">
        <v>1</v>
      </c>
      <c r="J55" s="358">
        <v>1270.08</v>
      </c>
      <c r="K55" s="355">
        <f t="shared" ref="K55:K63" si="95">SUM(E55+G55+I55)</f>
        <v>6</v>
      </c>
      <c r="L55" s="359">
        <f t="shared" ref="L55:L63" si="96">SUM(F55+H55+J55)</f>
        <v>2885.3</v>
      </c>
      <c r="M55" s="353"/>
      <c r="N55" s="355">
        <v>0</v>
      </c>
      <c r="O55" s="356">
        <v>0</v>
      </c>
      <c r="P55" s="353"/>
      <c r="Q55" s="390">
        <v>0</v>
      </c>
      <c r="R55" s="390">
        <v>0</v>
      </c>
      <c r="S55" s="353"/>
      <c r="T55" s="376">
        <f t="shared" ref="T55:U60" si="97">SUM(B55+K55+N55+Q55)</f>
        <v>23</v>
      </c>
      <c r="U55" s="367">
        <f t="shared" si="97"/>
        <v>3034.2000000000003</v>
      </c>
      <c r="V55" s="354"/>
      <c r="W55" s="375">
        <v>22</v>
      </c>
      <c r="X55" s="375">
        <v>3032.03</v>
      </c>
      <c r="Y55" s="361"/>
      <c r="Z55" s="475">
        <f t="shared" ref="Z55:Z63" si="98">SUM(T55-W55)</f>
        <v>1</v>
      </c>
      <c r="AA55" s="475">
        <f t="shared" ref="AA55:AA63" si="99">SUM(U55-X55)</f>
        <v>2.1700000000000728</v>
      </c>
    </row>
    <row r="56" spans="1:27" s="348" customFormat="1" ht="14.4" x14ac:dyDescent="0.25">
      <c r="A56" s="256">
        <v>43862</v>
      </c>
      <c r="B56" s="524">
        <v>10</v>
      </c>
      <c r="C56" s="356">
        <v>113.01</v>
      </c>
      <c r="D56" s="353"/>
      <c r="E56" s="357">
        <v>3</v>
      </c>
      <c r="F56" s="358">
        <v>68.87</v>
      </c>
      <c r="G56" s="357">
        <v>1</v>
      </c>
      <c r="H56" s="358">
        <v>155.52000000000001</v>
      </c>
      <c r="I56" s="357">
        <v>0</v>
      </c>
      <c r="J56" s="358">
        <v>0</v>
      </c>
      <c r="K56" s="355">
        <f t="shared" si="95"/>
        <v>4</v>
      </c>
      <c r="L56" s="359">
        <f t="shared" si="96"/>
        <v>224.39000000000001</v>
      </c>
      <c r="M56" s="353"/>
      <c r="N56" s="355">
        <v>0</v>
      </c>
      <c r="O56" s="356">
        <v>0</v>
      </c>
      <c r="P56" s="353"/>
      <c r="Q56" s="390">
        <v>0</v>
      </c>
      <c r="R56" s="390">
        <v>0</v>
      </c>
      <c r="S56" s="353"/>
      <c r="T56" s="376">
        <f t="shared" si="97"/>
        <v>14</v>
      </c>
      <c r="U56" s="367">
        <f t="shared" si="97"/>
        <v>337.40000000000003</v>
      </c>
      <c r="V56" s="354"/>
      <c r="W56" s="375">
        <v>14</v>
      </c>
      <c r="X56" s="375">
        <v>337.40000000000003</v>
      </c>
      <c r="Y56" s="361"/>
      <c r="Z56" s="475">
        <f t="shared" si="98"/>
        <v>0</v>
      </c>
      <c r="AA56" s="475">
        <f t="shared" si="99"/>
        <v>0</v>
      </c>
    </row>
    <row r="57" spans="1:27" s="348" customFormat="1" ht="14.4" x14ac:dyDescent="0.25">
      <c r="A57" s="256">
        <v>43891</v>
      </c>
      <c r="B57" s="524">
        <v>29</v>
      </c>
      <c r="C57" s="356">
        <v>237.23</v>
      </c>
      <c r="D57" s="353"/>
      <c r="E57" s="357">
        <v>0</v>
      </c>
      <c r="F57" s="358">
        <v>0</v>
      </c>
      <c r="G57" s="357">
        <v>1</v>
      </c>
      <c r="H57" s="358">
        <v>816.48</v>
      </c>
      <c r="I57" s="357">
        <v>1</v>
      </c>
      <c r="J57" s="358">
        <v>3489.75</v>
      </c>
      <c r="K57" s="355">
        <f t="shared" si="95"/>
        <v>2</v>
      </c>
      <c r="L57" s="359">
        <f t="shared" si="96"/>
        <v>4306.2299999999996</v>
      </c>
      <c r="M57" s="353"/>
      <c r="N57" s="355">
        <v>0</v>
      </c>
      <c r="O57" s="356">
        <v>0</v>
      </c>
      <c r="P57" s="353"/>
      <c r="Q57" s="390">
        <v>0</v>
      </c>
      <c r="R57" s="390">
        <v>0</v>
      </c>
      <c r="S57" s="353"/>
      <c r="T57" s="376">
        <f t="shared" si="97"/>
        <v>31</v>
      </c>
      <c r="U57" s="367">
        <f t="shared" si="97"/>
        <v>4543.4599999999991</v>
      </c>
      <c r="V57" s="354"/>
      <c r="W57" s="375">
        <v>31</v>
      </c>
      <c r="X57" s="375">
        <v>4543.4599999999991</v>
      </c>
      <c r="Y57" s="361"/>
      <c r="Z57" s="475">
        <f t="shared" si="98"/>
        <v>0</v>
      </c>
      <c r="AA57" s="475">
        <f t="shared" si="99"/>
        <v>0</v>
      </c>
    </row>
    <row r="58" spans="1:27" s="348" customFormat="1" ht="14.4" x14ac:dyDescent="0.25">
      <c r="A58" s="256">
        <v>43922</v>
      </c>
      <c r="B58" s="524">
        <v>40</v>
      </c>
      <c r="C58" s="356">
        <v>370.94</v>
      </c>
      <c r="D58" s="353"/>
      <c r="E58" s="357">
        <v>0</v>
      </c>
      <c r="F58" s="358">
        <v>0</v>
      </c>
      <c r="G58" s="357">
        <v>3</v>
      </c>
      <c r="H58" s="358">
        <v>672.1</v>
      </c>
      <c r="I58" s="357">
        <v>1</v>
      </c>
      <c r="J58" s="358">
        <v>2775</v>
      </c>
      <c r="K58" s="355">
        <f t="shared" si="95"/>
        <v>4</v>
      </c>
      <c r="L58" s="359">
        <f t="shared" si="96"/>
        <v>3447.1</v>
      </c>
      <c r="M58" s="353"/>
      <c r="N58" s="355">
        <v>0</v>
      </c>
      <c r="O58" s="356">
        <v>0</v>
      </c>
      <c r="P58" s="353"/>
      <c r="Q58" s="390">
        <v>0</v>
      </c>
      <c r="R58" s="390">
        <v>0</v>
      </c>
      <c r="S58" s="353"/>
      <c r="T58" s="376">
        <f t="shared" si="97"/>
        <v>44</v>
      </c>
      <c r="U58" s="367">
        <f t="shared" si="97"/>
        <v>3818.04</v>
      </c>
      <c r="V58" s="354"/>
      <c r="W58" s="375">
        <v>49</v>
      </c>
      <c r="X58" s="375">
        <v>3853.88</v>
      </c>
      <c r="Y58" s="361"/>
      <c r="Z58" s="475">
        <f t="shared" si="98"/>
        <v>-5</v>
      </c>
      <c r="AA58" s="475">
        <f t="shared" si="99"/>
        <v>-35.840000000000146</v>
      </c>
    </row>
    <row r="59" spans="1:27" ht="14.4" x14ac:dyDescent="0.25">
      <c r="A59" s="256">
        <v>43952</v>
      </c>
      <c r="B59" s="524">
        <v>446</v>
      </c>
      <c r="C59" s="229">
        <v>3864.91</v>
      </c>
      <c r="D59" s="226"/>
      <c r="E59" s="230">
        <v>6</v>
      </c>
      <c r="F59" s="231">
        <v>245.13</v>
      </c>
      <c r="G59" s="230">
        <v>3</v>
      </c>
      <c r="H59" s="231">
        <v>1808.79</v>
      </c>
      <c r="I59" s="230">
        <v>1</v>
      </c>
      <c r="J59" s="231">
        <v>1321.6</v>
      </c>
      <c r="K59" s="228">
        <f t="shared" si="95"/>
        <v>10</v>
      </c>
      <c r="L59" s="232">
        <f t="shared" si="96"/>
        <v>3375.52</v>
      </c>
      <c r="M59" s="226"/>
      <c r="N59" s="228">
        <v>3</v>
      </c>
      <c r="O59" s="229">
        <v>19477.62</v>
      </c>
      <c r="P59" s="226"/>
      <c r="Q59" s="390">
        <v>0</v>
      </c>
      <c r="R59" s="390">
        <v>0</v>
      </c>
      <c r="S59" s="226"/>
      <c r="T59" s="234">
        <f t="shared" si="97"/>
        <v>459</v>
      </c>
      <c r="U59" s="169">
        <f t="shared" si="97"/>
        <v>26718.05</v>
      </c>
      <c r="V59" s="227"/>
      <c r="W59" s="375">
        <v>457</v>
      </c>
      <c r="X59" s="375">
        <v>26695.129999999997</v>
      </c>
      <c r="Y59" s="361"/>
      <c r="Z59" s="475">
        <f t="shared" si="98"/>
        <v>2</v>
      </c>
      <c r="AA59" s="475">
        <f t="shared" si="99"/>
        <v>22.920000000001892</v>
      </c>
    </row>
    <row r="60" spans="1:27" s="224" customFormat="1" ht="14.4" x14ac:dyDescent="0.25">
      <c r="A60" s="256">
        <v>43983</v>
      </c>
      <c r="B60" s="524">
        <v>713</v>
      </c>
      <c r="C60" s="229">
        <v>6064.61</v>
      </c>
      <c r="D60" s="226"/>
      <c r="E60" s="230">
        <v>16</v>
      </c>
      <c r="F60" s="231">
        <v>567.11</v>
      </c>
      <c r="G60" s="230">
        <v>10</v>
      </c>
      <c r="H60" s="231">
        <v>3776.62</v>
      </c>
      <c r="I60" s="230">
        <v>2</v>
      </c>
      <c r="J60" s="231">
        <v>9164.39</v>
      </c>
      <c r="K60" s="228">
        <f t="shared" si="95"/>
        <v>28</v>
      </c>
      <c r="L60" s="232">
        <f t="shared" si="96"/>
        <v>13508.119999999999</v>
      </c>
      <c r="M60" s="226"/>
      <c r="N60" s="228">
        <v>0</v>
      </c>
      <c r="O60" s="229">
        <v>0</v>
      </c>
      <c r="P60" s="226"/>
      <c r="Q60" s="390">
        <v>0</v>
      </c>
      <c r="R60" s="390">
        <v>0</v>
      </c>
      <c r="S60" s="226"/>
      <c r="T60" s="234">
        <f t="shared" si="97"/>
        <v>741</v>
      </c>
      <c r="U60" s="169">
        <f t="shared" si="97"/>
        <v>19572.73</v>
      </c>
      <c r="V60" s="227"/>
      <c r="W60" s="375">
        <v>734</v>
      </c>
      <c r="X60" s="375">
        <v>19518.239999999998</v>
      </c>
      <c r="Y60" s="361"/>
      <c r="Z60" s="475">
        <f t="shared" si="98"/>
        <v>7</v>
      </c>
      <c r="AA60" s="475">
        <f t="shared" si="99"/>
        <v>54.490000000001601</v>
      </c>
    </row>
    <row r="61" spans="1:27" s="348" customFormat="1" ht="14.4" x14ac:dyDescent="0.25">
      <c r="A61" s="256">
        <v>44013</v>
      </c>
      <c r="B61" s="524">
        <v>903</v>
      </c>
      <c r="C61" s="356">
        <v>7865.38</v>
      </c>
      <c r="D61" s="353"/>
      <c r="E61" s="357">
        <v>11</v>
      </c>
      <c r="F61" s="358">
        <v>353.66</v>
      </c>
      <c r="G61" s="357">
        <v>16</v>
      </c>
      <c r="H61" s="358">
        <v>5794.19</v>
      </c>
      <c r="I61" s="357">
        <v>1</v>
      </c>
      <c r="J61" s="358">
        <v>5494.5</v>
      </c>
      <c r="K61" s="355">
        <f t="shared" si="95"/>
        <v>28</v>
      </c>
      <c r="L61" s="359">
        <f t="shared" si="96"/>
        <v>11642.349999999999</v>
      </c>
      <c r="M61" s="353"/>
      <c r="N61" s="355">
        <v>0</v>
      </c>
      <c r="O61" s="356">
        <v>0</v>
      </c>
      <c r="P61" s="353"/>
      <c r="Q61" s="390">
        <v>0</v>
      </c>
      <c r="R61" s="390">
        <v>0</v>
      </c>
      <c r="S61" s="353"/>
      <c r="T61" s="376">
        <f t="shared" ref="T61:U63" si="100">SUM(B61+K61+N61+Q61)</f>
        <v>931</v>
      </c>
      <c r="U61" s="367">
        <f t="shared" si="100"/>
        <v>19507.73</v>
      </c>
      <c r="V61" s="354"/>
      <c r="W61" s="375">
        <v>929</v>
      </c>
      <c r="X61" s="375">
        <v>19495.669999999998</v>
      </c>
      <c r="Y61" s="361"/>
      <c r="Z61" s="475">
        <f t="shared" si="98"/>
        <v>2</v>
      </c>
      <c r="AA61" s="475">
        <f t="shared" si="99"/>
        <v>12.06000000000131</v>
      </c>
    </row>
    <row r="62" spans="1:27" s="348" customFormat="1" ht="14.4" x14ac:dyDescent="0.25">
      <c r="A62" s="256">
        <v>44044</v>
      </c>
      <c r="B62" s="524">
        <v>899</v>
      </c>
      <c r="C62" s="356">
        <v>7779.22</v>
      </c>
      <c r="D62" s="353"/>
      <c r="E62" s="357">
        <v>24</v>
      </c>
      <c r="F62" s="358">
        <v>567.37</v>
      </c>
      <c r="G62" s="357">
        <v>14</v>
      </c>
      <c r="H62" s="358">
        <v>5482.72</v>
      </c>
      <c r="I62" s="357">
        <v>0</v>
      </c>
      <c r="J62" s="358">
        <v>0</v>
      </c>
      <c r="K62" s="355">
        <f t="shared" si="95"/>
        <v>38</v>
      </c>
      <c r="L62" s="359">
        <f t="shared" si="96"/>
        <v>6050.09</v>
      </c>
      <c r="M62" s="353"/>
      <c r="N62" s="355">
        <v>0</v>
      </c>
      <c r="O62" s="356">
        <v>0</v>
      </c>
      <c r="P62" s="353"/>
      <c r="Q62" s="390">
        <v>0</v>
      </c>
      <c r="R62" s="390">
        <v>0</v>
      </c>
      <c r="S62" s="353"/>
      <c r="T62" s="376">
        <f t="shared" si="100"/>
        <v>937</v>
      </c>
      <c r="U62" s="367">
        <f t="shared" si="100"/>
        <v>13829.310000000001</v>
      </c>
      <c r="V62" s="354"/>
      <c r="W62" s="375">
        <v>931</v>
      </c>
      <c r="X62" s="375">
        <v>13754.67</v>
      </c>
      <c r="Y62" s="361"/>
      <c r="Z62" s="475">
        <f t="shared" si="98"/>
        <v>6</v>
      </c>
      <c r="AA62" s="475">
        <f t="shared" si="99"/>
        <v>74.640000000001237</v>
      </c>
    </row>
    <row r="63" spans="1:27" s="348" customFormat="1" ht="14.4" x14ac:dyDescent="0.25">
      <c r="A63" s="256">
        <v>44075</v>
      </c>
      <c r="B63" s="524">
        <v>922</v>
      </c>
      <c r="C63" s="356">
        <v>8052.34</v>
      </c>
      <c r="D63" s="353"/>
      <c r="E63" s="357">
        <v>21</v>
      </c>
      <c r="F63" s="358">
        <v>812.79</v>
      </c>
      <c r="G63" s="357">
        <v>13</v>
      </c>
      <c r="H63" s="358">
        <v>5067.32</v>
      </c>
      <c r="I63" s="357">
        <v>0</v>
      </c>
      <c r="J63" s="358">
        <v>0</v>
      </c>
      <c r="K63" s="355">
        <f t="shared" si="95"/>
        <v>34</v>
      </c>
      <c r="L63" s="359">
        <f t="shared" si="96"/>
        <v>5880.11</v>
      </c>
      <c r="M63" s="353"/>
      <c r="N63" s="355">
        <v>1</v>
      </c>
      <c r="O63" s="356">
        <v>1538.46</v>
      </c>
      <c r="P63" s="353"/>
      <c r="Q63" s="390">
        <v>0</v>
      </c>
      <c r="R63" s="390">
        <v>0</v>
      </c>
      <c r="S63" s="353"/>
      <c r="T63" s="376">
        <f t="shared" si="100"/>
        <v>957</v>
      </c>
      <c r="U63" s="367">
        <f t="shared" si="100"/>
        <v>15470.91</v>
      </c>
      <c r="V63" s="354"/>
      <c r="W63" s="375">
        <v>943</v>
      </c>
      <c r="X63" s="375">
        <v>15010.23</v>
      </c>
      <c r="Y63" s="361"/>
      <c r="Z63" s="475">
        <f t="shared" si="98"/>
        <v>14</v>
      </c>
      <c r="AA63" s="475">
        <f t="shared" si="99"/>
        <v>460.68000000000029</v>
      </c>
    </row>
    <row r="64" spans="1:27" s="348" customFormat="1" ht="14.4" x14ac:dyDescent="0.25">
      <c r="A64" s="256">
        <v>44105</v>
      </c>
      <c r="B64" s="524">
        <v>907</v>
      </c>
      <c r="C64" s="356">
        <v>7978.14</v>
      </c>
      <c r="D64" s="353"/>
      <c r="E64" s="357">
        <v>19</v>
      </c>
      <c r="F64" s="358">
        <v>773.7</v>
      </c>
      <c r="G64" s="357">
        <v>8</v>
      </c>
      <c r="H64" s="358">
        <v>2684.11</v>
      </c>
      <c r="I64" s="357">
        <v>3</v>
      </c>
      <c r="J64" s="358">
        <v>4567.78</v>
      </c>
      <c r="K64" s="355">
        <f t="shared" ref="K64" si="101">SUM(E64+G64+I64)</f>
        <v>30</v>
      </c>
      <c r="L64" s="359">
        <f t="shared" ref="L64" si="102">SUM(F64+H64+J64)</f>
        <v>8025.59</v>
      </c>
      <c r="M64" s="353"/>
      <c r="N64" s="355">
        <v>0</v>
      </c>
      <c r="O64" s="356">
        <v>0</v>
      </c>
      <c r="P64" s="353"/>
      <c r="Q64" s="390">
        <v>0</v>
      </c>
      <c r="R64" s="390">
        <v>0</v>
      </c>
      <c r="S64" s="353"/>
      <c r="T64" s="376">
        <f t="shared" ref="T64" si="103">SUM(B64+K64+N64+Q64)</f>
        <v>937</v>
      </c>
      <c r="U64" s="367">
        <f t="shared" ref="U64" si="104">SUM(C64+L64+O64+R64)</f>
        <v>16003.73</v>
      </c>
      <c r="V64" s="354"/>
      <c r="W64" s="375">
        <v>925</v>
      </c>
      <c r="X64" s="375">
        <v>15882.220000000001</v>
      </c>
      <c r="Y64" s="361"/>
      <c r="Z64" s="475">
        <f t="shared" ref="Z64" si="105">SUM(T64-W64)</f>
        <v>12</v>
      </c>
      <c r="AA64" s="475">
        <f t="shared" ref="AA64" si="106">SUM(U64-X64)</f>
        <v>121.5099999999984</v>
      </c>
    </row>
    <row r="65" spans="1:29" s="348" customFormat="1" ht="14.4" x14ac:dyDescent="0.25">
      <c r="A65" s="256">
        <v>44136</v>
      </c>
      <c r="B65" s="524">
        <v>810</v>
      </c>
      <c r="C65" s="356">
        <v>6828.94</v>
      </c>
      <c r="D65" s="353"/>
      <c r="E65" s="357">
        <v>18</v>
      </c>
      <c r="F65" s="358">
        <v>1048.43</v>
      </c>
      <c r="G65" s="357">
        <v>26</v>
      </c>
      <c r="H65" s="358">
        <v>7504.78</v>
      </c>
      <c r="I65" s="357">
        <v>2</v>
      </c>
      <c r="J65" s="358">
        <v>3717.15</v>
      </c>
      <c r="K65" s="355">
        <f t="shared" ref="K65" si="107">SUM(E65+G65+I65)</f>
        <v>46</v>
      </c>
      <c r="L65" s="359">
        <f t="shared" ref="L65" si="108">SUM(F65+H65+J65)</f>
        <v>12270.359999999999</v>
      </c>
      <c r="M65" s="353"/>
      <c r="N65" s="355">
        <v>0</v>
      </c>
      <c r="O65" s="356">
        <v>0</v>
      </c>
      <c r="P65" s="353"/>
      <c r="Q65" s="390">
        <v>0</v>
      </c>
      <c r="R65" s="390">
        <v>0</v>
      </c>
      <c r="S65" s="353"/>
      <c r="T65" s="376">
        <f t="shared" ref="T65" si="109">SUM(B65+K65+N65+Q65)</f>
        <v>856</v>
      </c>
      <c r="U65" s="367">
        <f t="shared" ref="U65" si="110">SUM(C65+L65+O65+R65)</f>
        <v>19099.3</v>
      </c>
      <c r="V65" s="354"/>
      <c r="W65" s="375">
        <v>844</v>
      </c>
      <c r="X65" s="375">
        <v>18991.689999999999</v>
      </c>
      <c r="Y65" s="361"/>
      <c r="Z65" s="475">
        <f t="shared" ref="Z65" si="111">SUM(T65-W65)</f>
        <v>12</v>
      </c>
      <c r="AA65" s="475">
        <f t="shared" ref="AA65" si="112">SUM(U65-X65)</f>
        <v>107.61000000000058</v>
      </c>
    </row>
    <row r="66" spans="1:29" s="348" customFormat="1" ht="14.4" x14ac:dyDescent="0.25">
      <c r="A66" s="256">
        <v>44166</v>
      </c>
      <c r="B66" s="524">
        <v>1542</v>
      </c>
      <c r="C66" s="356">
        <v>13422.7</v>
      </c>
      <c r="D66" s="353"/>
      <c r="E66" s="357">
        <v>34</v>
      </c>
      <c r="F66" s="358">
        <v>576.54999999999995</v>
      </c>
      <c r="G66" s="357">
        <v>28</v>
      </c>
      <c r="H66" s="358">
        <v>12635.38</v>
      </c>
      <c r="I66" s="357">
        <v>5</v>
      </c>
      <c r="J66" s="358">
        <v>11206.87</v>
      </c>
      <c r="K66" s="355">
        <f t="shared" ref="K66" si="113">SUM(E66+G66+I66)</f>
        <v>67</v>
      </c>
      <c r="L66" s="359">
        <f t="shared" ref="L66" si="114">SUM(F66+H66+J66)</f>
        <v>24418.799999999999</v>
      </c>
      <c r="M66" s="353"/>
      <c r="N66" s="355">
        <v>0</v>
      </c>
      <c r="O66" s="356">
        <v>0</v>
      </c>
      <c r="P66" s="353"/>
      <c r="Q66" s="390">
        <v>0</v>
      </c>
      <c r="R66" s="390">
        <v>0</v>
      </c>
      <c r="S66" s="353"/>
      <c r="T66" s="376">
        <f t="shared" ref="T66" si="115">SUM(B66+K66+N66+Q66)</f>
        <v>1609</v>
      </c>
      <c r="U66" s="367">
        <f t="shared" ref="U66" si="116">SUM(C66+L66+O66+R66)</f>
        <v>37841.5</v>
      </c>
      <c r="V66" s="354"/>
      <c r="W66" s="375">
        <v>1560</v>
      </c>
      <c r="X66" s="375">
        <v>37388.33</v>
      </c>
      <c r="Y66" s="361"/>
      <c r="Z66" s="475">
        <f t="shared" ref="Z66" si="117">SUM(T66-W66)</f>
        <v>49</v>
      </c>
      <c r="AA66" s="475">
        <f t="shared" ref="AA66" si="118">SUM(U66-X66)</f>
        <v>453.16999999999825</v>
      </c>
    </row>
    <row r="67" spans="1:29" s="183" customFormat="1" ht="3.6" customHeight="1" thickBot="1" x14ac:dyDescent="0.3">
      <c r="A67" s="406"/>
      <c r="B67" s="249"/>
      <c r="C67" s="79"/>
      <c r="D67" s="79"/>
      <c r="E67" s="79"/>
      <c r="F67" s="79"/>
      <c r="G67" s="79"/>
      <c r="H67" s="79"/>
      <c r="I67" s="79"/>
      <c r="J67" s="79"/>
      <c r="K67" s="79"/>
      <c r="L67" s="79"/>
      <c r="M67" s="79"/>
      <c r="N67" s="79"/>
      <c r="O67" s="79"/>
      <c r="P67" s="79"/>
      <c r="Q67" s="79"/>
      <c r="R67" s="79"/>
      <c r="S67" s="79"/>
      <c r="T67" s="79"/>
      <c r="U67" s="79"/>
      <c r="V67" s="79"/>
      <c r="W67" s="86"/>
      <c r="X67" s="453"/>
      <c r="Y67" s="454"/>
      <c r="Z67" s="477"/>
      <c r="AA67" s="161"/>
      <c r="AB67" s="248"/>
      <c r="AC67" s="248"/>
    </row>
    <row r="68" spans="1:29" ht="15" thickTop="1" thickBot="1" x14ac:dyDescent="0.3">
      <c r="A68" s="497" t="s">
        <v>371</v>
      </c>
      <c r="B68" s="526">
        <f>SUM(B55:B66)</f>
        <v>7238</v>
      </c>
      <c r="C68" s="363">
        <f>SUM(C55:C66)</f>
        <v>62726.320000000007</v>
      </c>
      <c r="D68" s="88"/>
      <c r="E68" s="363">
        <f t="shared" ref="E68:L68" si="119">SUM(E55:E66)</f>
        <v>152</v>
      </c>
      <c r="F68" s="363">
        <f t="shared" si="119"/>
        <v>5013.6100000000006</v>
      </c>
      <c r="G68" s="363">
        <f t="shared" si="119"/>
        <v>128</v>
      </c>
      <c r="H68" s="363">
        <f t="shared" si="119"/>
        <v>48013.229999999996</v>
      </c>
      <c r="I68" s="363">
        <f t="shared" si="119"/>
        <v>17</v>
      </c>
      <c r="J68" s="363">
        <f t="shared" si="119"/>
        <v>43007.12</v>
      </c>
      <c r="K68" s="363">
        <f t="shared" si="119"/>
        <v>297</v>
      </c>
      <c r="L68" s="363">
        <f t="shared" si="119"/>
        <v>96033.959999999992</v>
      </c>
      <c r="M68" s="88"/>
      <c r="N68" s="363">
        <f t="shared" ref="N68:O68" si="120">SUM(N55:N66)</f>
        <v>4</v>
      </c>
      <c r="O68" s="363">
        <f t="shared" si="120"/>
        <v>21016.079999999998</v>
      </c>
      <c r="P68" s="88"/>
      <c r="Q68" s="363">
        <f t="shared" ref="Q68:R68" si="121">SUM(Q55:Q66)</f>
        <v>0</v>
      </c>
      <c r="R68" s="363">
        <f t="shared" si="121"/>
        <v>0</v>
      </c>
      <c r="S68" s="88"/>
      <c r="T68" s="363">
        <f t="shared" ref="T68:U68" si="122">SUM(T55:T66)</f>
        <v>7539</v>
      </c>
      <c r="U68" s="363">
        <f t="shared" si="122"/>
        <v>179776.36</v>
      </c>
      <c r="V68" s="115"/>
      <c r="W68" s="452">
        <f t="shared" ref="W68:X68" si="123">SUM(W55:W66)</f>
        <v>7439</v>
      </c>
      <c r="X68" s="452">
        <f t="shared" si="123"/>
        <v>178502.95</v>
      </c>
      <c r="Y68" s="116"/>
      <c r="Z68" s="363">
        <f t="shared" ref="Z68:AA68" si="124">SUM(Z55:Z66)</f>
        <v>100</v>
      </c>
      <c r="AA68" s="363">
        <f t="shared" si="124"/>
        <v>1273.4100000000035</v>
      </c>
      <c r="AB68" s="5"/>
    </row>
    <row r="69" spans="1:29" s="349" customFormat="1" ht="9.6" customHeight="1" thickTop="1" x14ac:dyDescent="0.25">
      <c r="A69" s="114"/>
      <c r="B69" s="99"/>
      <c r="C69" s="222"/>
      <c r="D69" s="104"/>
      <c r="E69" s="106"/>
      <c r="F69" s="222"/>
      <c r="G69" s="106"/>
      <c r="H69" s="222"/>
      <c r="I69" s="106"/>
      <c r="J69" s="222"/>
      <c r="K69" s="106"/>
      <c r="L69" s="101"/>
      <c r="M69" s="104"/>
      <c r="N69" s="106"/>
      <c r="O69" s="222"/>
      <c r="P69" s="104"/>
      <c r="Q69" s="106"/>
      <c r="R69" s="222"/>
      <c r="S69" s="104"/>
      <c r="T69" s="99"/>
      <c r="U69" s="101"/>
      <c r="V69" s="96"/>
      <c r="W69" s="112"/>
      <c r="X69" s="102"/>
      <c r="Y69" s="361"/>
      <c r="Z69" s="472"/>
      <c r="AA69" s="473"/>
    </row>
    <row r="70" spans="1:29" s="348" customFormat="1" ht="14.4" x14ac:dyDescent="0.25">
      <c r="A70" s="225">
        <v>44197</v>
      </c>
      <c r="B70" s="524">
        <v>1083</v>
      </c>
      <c r="C70" s="356">
        <v>9665.1200000000008</v>
      </c>
      <c r="D70" s="353"/>
      <c r="E70" s="357">
        <v>10</v>
      </c>
      <c r="F70" s="358">
        <v>307.08999999999997</v>
      </c>
      <c r="G70" s="357">
        <v>12</v>
      </c>
      <c r="H70" s="358">
        <v>3336.97</v>
      </c>
      <c r="I70" s="357">
        <v>1</v>
      </c>
      <c r="J70" s="358">
        <v>1650.02</v>
      </c>
      <c r="K70" s="355">
        <f t="shared" ref="K70" si="125">SUM(E70+G70+I70)</f>
        <v>23</v>
      </c>
      <c r="L70" s="359">
        <f t="shared" ref="L70" si="126">SUM(F70+H70+J70)</f>
        <v>5294.08</v>
      </c>
      <c r="M70" s="353"/>
      <c r="N70" s="355">
        <v>0</v>
      </c>
      <c r="O70" s="356">
        <v>0</v>
      </c>
      <c r="P70" s="353"/>
      <c r="Q70" s="357">
        <v>3</v>
      </c>
      <c r="R70" s="357">
        <v>7743.87</v>
      </c>
      <c r="S70" s="353"/>
      <c r="T70" s="376">
        <f t="shared" ref="T70" si="127">SUM(B70+K70+N70+Q70)</f>
        <v>1109</v>
      </c>
      <c r="U70" s="367">
        <f t="shared" ref="U70" si="128">SUM(C70+L70+O70+R70)</f>
        <v>22703.07</v>
      </c>
      <c r="V70" s="354"/>
      <c r="W70" s="375">
        <v>1058</v>
      </c>
      <c r="X70" s="375">
        <v>21983.4</v>
      </c>
      <c r="Y70" s="361"/>
      <c r="Z70" s="475">
        <f t="shared" ref="Z70" si="129">SUM(T70-W70)</f>
        <v>51</v>
      </c>
      <c r="AA70" s="475">
        <f t="shared" ref="AA70" si="130">SUM(U70-X70)</f>
        <v>719.66999999999825</v>
      </c>
    </row>
    <row r="71" spans="1:29" s="348" customFormat="1" ht="14.4" x14ac:dyDescent="0.25">
      <c r="A71" s="225">
        <v>44228</v>
      </c>
      <c r="B71" s="524">
        <v>941</v>
      </c>
      <c r="C71" s="356">
        <v>8410.66</v>
      </c>
      <c r="D71" s="353"/>
      <c r="E71" s="357">
        <v>18</v>
      </c>
      <c r="F71" s="358">
        <v>571.79</v>
      </c>
      <c r="G71" s="357">
        <v>8</v>
      </c>
      <c r="H71" s="358">
        <v>2382.61</v>
      </c>
      <c r="I71" s="357">
        <v>1</v>
      </c>
      <c r="J71" s="358">
        <v>1944</v>
      </c>
      <c r="K71" s="355">
        <f t="shared" ref="K71" si="131">SUM(E71+G71+I71)</f>
        <v>27</v>
      </c>
      <c r="L71" s="359">
        <f t="shared" ref="L71" si="132">SUM(F71+H71+J71)</f>
        <v>4898.3999999999996</v>
      </c>
      <c r="M71" s="353"/>
      <c r="N71" s="355">
        <v>0</v>
      </c>
      <c r="O71" s="356">
        <v>0</v>
      </c>
      <c r="P71" s="353"/>
      <c r="Q71" s="357">
        <v>1</v>
      </c>
      <c r="R71" s="357">
        <v>1339.74</v>
      </c>
      <c r="S71" s="353"/>
      <c r="T71" s="376">
        <f t="shared" ref="T71" si="133">SUM(B71+K71+N71+Q71)</f>
        <v>969</v>
      </c>
      <c r="U71" s="367">
        <f t="shared" ref="U71" si="134">SUM(C71+L71+O71+R71)</f>
        <v>14648.8</v>
      </c>
      <c r="V71" s="354"/>
      <c r="W71" s="375">
        <v>903</v>
      </c>
      <c r="X71" s="375">
        <v>13823.54</v>
      </c>
      <c r="Y71" s="361"/>
      <c r="Z71" s="475">
        <f t="shared" ref="Z71" si="135">SUM(T71-W71)</f>
        <v>66</v>
      </c>
      <c r="AA71" s="475">
        <f t="shared" ref="AA71" si="136">SUM(U71-X71)</f>
        <v>825.2599999999984</v>
      </c>
    </row>
    <row r="72" spans="1:29" s="348" customFormat="1" ht="14.4" x14ac:dyDescent="0.25">
      <c r="A72" s="225">
        <v>44256</v>
      </c>
      <c r="B72" s="524">
        <v>1100</v>
      </c>
      <c r="C72" s="356">
        <v>9669.51</v>
      </c>
      <c r="D72" s="353"/>
      <c r="E72" s="357">
        <v>6</v>
      </c>
      <c r="F72" s="358">
        <v>156.11000000000001</v>
      </c>
      <c r="G72" s="357">
        <v>9</v>
      </c>
      <c r="H72" s="358">
        <v>2331.29</v>
      </c>
      <c r="I72" s="357">
        <v>1</v>
      </c>
      <c r="J72" s="358">
        <v>1006.74</v>
      </c>
      <c r="K72" s="355">
        <f t="shared" ref="K72" si="137">SUM(E72+G72+I72)</f>
        <v>16</v>
      </c>
      <c r="L72" s="359">
        <f t="shared" ref="L72" si="138">SUM(F72+H72+J72)</f>
        <v>3494.1400000000003</v>
      </c>
      <c r="M72" s="353"/>
      <c r="N72" s="355">
        <v>0</v>
      </c>
      <c r="O72" s="356">
        <v>0</v>
      </c>
      <c r="P72" s="353"/>
      <c r="Q72" s="357">
        <v>0</v>
      </c>
      <c r="R72" s="357">
        <v>0</v>
      </c>
      <c r="S72" s="353"/>
      <c r="T72" s="376">
        <f t="shared" ref="T72" si="139">SUM(B72+K72+N72+Q72)</f>
        <v>1116</v>
      </c>
      <c r="U72" s="367">
        <f t="shared" ref="U72" si="140">SUM(C72+L72+O72+R72)</f>
        <v>13163.650000000001</v>
      </c>
      <c r="V72" s="354"/>
      <c r="W72" s="375">
        <v>826</v>
      </c>
      <c r="X72" s="375">
        <v>8493.0299999999988</v>
      </c>
      <c r="Y72" s="361"/>
      <c r="Z72" s="475">
        <f t="shared" ref="Z72" si="141">SUM(T72-W72)</f>
        <v>290</v>
      </c>
      <c r="AA72" s="475">
        <f t="shared" ref="AA72" si="142">SUM(U72-X72)</f>
        <v>4670.6200000000026</v>
      </c>
    </row>
    <row r="73" spans="1:29" s="348" customFormat="1" ht="14.4" x14ac:dyDescent="0.25">
      <c r="A73" s="225">
        <v>44287</v>
      </c>
      <c r="B73" s="524">
        <v>743</v>
      </c>
      <c r="C73" s="356">
        <v>6497.32</v>
      </c>
      <c r="D73" s="353"/>
      <c r="E73" s="357">
        <v>9</v>
      </c>
      <c r="F73" s="358">
        <v>347.32</v>
      </c>
      <c r="G73" s="357">
        <v>6</v>
      </c>
      <c r="H73" s="358">
        <v>1624.71</v>
      </c>
      <c r="I73" s="357">
        <v>1</v>
      </c>
      <c r="J73" s="358">
        <v>4968.8</v>
      </c>
      <c r="K73" s="355">
        <f t="shared" ref="K73" si="143">SUM(E73+G73+I73)</f>
        <v>16</v>
      </c>
      <c r="L73" s="359">
        <f t="shared" ref="L73" si="144">SUM(F73+H73+J73)</f>
        <v>6940.83</v>
      </c>
      <c r="M73" s="353"/>
      <c r="N73" s="355">
        <v>0</v>
      </c>
      <c r="O73" s="356">
        <v>0</v>
      </c>
      <c r="P73" s="353"/>
      <c r="Q73" s="357">
        <v>1</v>
      </c>
      <c r="R73" s="357">
        <v>945.68</v>
      </c>
      <c r="S73" s="353"/>
      <c r="T73" s="376">
        <f t="shared" ref="T73" si="145">SUM(B73+K73+N73+Q73)</f>
        <v>760</v>
      </c>
      <c r="U73" s="367">
        <f t="shared" ref="U73" si="146">SUM(C73+L73+O73+R73)</f>
        <v>14383.83</v>
      </c>
      <c r="V73" s="354"/>
      <c r="W73" s="375">
        <v>0</v>
      </c>
      <c r="X73" s="375">
        <v>0</v>
      </c>
      <c r="Y73" s="361"/>
      <c r="Z73" s="475">
        <f t="shared" ref="Z73" si="147">SUM(T73-W73)</f>
        <v>760</v>
      </c>
      <c r="AA73" s="475">
        <f t="shared" ref="AA73" si="148">SUM(U73-X73)</f>
        <v>14383.83</v>
      </c>
    </row>
    <row r="74" spans="1:29" s="348" customFormat="1" ht="5.4" customHeight="1" thickBot="1" x14ac:dyDescent="0.3">
      <c r="A74" s="114"/>
      <c r="B74" s="99"/>
      <c r="C74" s="222"/>
      <c r="D74" s="104"/>
      <c r="E74" s="106"/>
      <c r="F74" s="222"/>
      <c r="G74" s="106"/>
      <c r="H74" s="222"/>
      <c r="I74" s="106"/>
      <c r="J74" s="222"/>
      <c r="K74" s="106"/>
      <c r="L74" s="101"/>
      <c r="M74" s="104"/>
      <c r="N74" s="106"/>
      <c r="O74" s="222"/>
      <c r="P74" s="104"/>
      <c r="Q74" s="106"/>
      <c r="R74" s="222"/>
      <c r="S74" s="104"/>
      <c r="T74" s="99"/>
      <c r="U74" s="101"/>
      <c r="V74" s="96"/>
      <c r="W74" s="112"/>
      <c r="X74" s="102"/>
      <c r="Y74" s="361"/>
      <c r="Z74" s="472"/>
      <c r="AA74" s="473"/>
    </row>
    <row r="75" spans="1:29" s="349" customFormat="1" ht="15" thickTop="1" thickBot="1" x14ac:dyDescent="0.3">
      <c r="A75" s="118" t="s">
        <v>376</v>
      </c>
      <c r="B75" s="363">
        <f>SUM(B70:B73)</f>
        <v>3867</v>
      </c>
      <c r="C75" s="526">
        <f>SUM(C70:C73)</f>
        <v>34242.61</v>
      </c>
      <c r="D75" s="88"/>
      <c r="E75" s="363">
        <f t="shared" ref="E75:L75" si="149">SUM(E70:E73)</f>
        <v>43</v>
      </c>
      <c r="F75" s="526">
        <f t="shared" si="149"/>
        <v>1382.3099999999997</v>
      </c>
      <c r="G75" s="526">
        <f t="shared" si="149"/>
        <v>35</v>
      </c>
      <c r="H75" s="526">
        <f t="shared" si="149"/>
        <v>9675.58</v>
      </c>
      <c r="I75" s="526">
        <f t="shared" si="149"/>
        <v>4</v>
      </c>
      <c r="J75" s="526">
        <f t="shared" si="149"/>
        <v>9569.5600000000013</v>
      </c>
      <c r="K75" s="526">
        <f t="shared" si="149"/>
        <v>82</v>
      </c>
      <c r="L75" s="526">
        <f t="shared" si="149"/>
        <v>20627.449999999997</v>
      </c>
      <c r="M75" s="88"/>
      <c r="N75" s="363">
        <f t="shared" ref="N75:O75" si="150">SUM(N70:N73)</f>
        <v>0</v>
      </c>
      <c r="O75" s="526">
        <f t="shared" si="150"/>
        <v>0</v>
      </c>
      <c r="P75" s="88"/>
      <c r="Q75" s="363">
        <f t="shared" ref="Q75:R75" si="151">SUM(Q70:Q73)</f>
        <v>5</v>
      </c>
      <c r="R75" s="526">
        <f t="shared" si="151"/>
        <v>10029.290000000001</v>
      </c>
      <c r="S75" s="88"/>
      <c r="T75" s="363">
        <f t="shared" ref="T75:U75" si="152">SUM(T70:T73)</f>
        <v>3954</v>
      </c>
      <c r="U75" s="526">
        <f t="shared" si="152"/>
        <v>64899.35</v>
      </c>
      <c r="V75" s="115"/>
      <c r="W75" s="452">
        <f>SUM(W70:W73)</f>
        <v>2787</v>
      </c>
      <c r="X75" s="452">
        <f>SUM(X70:X73)</f>
        <v>44299.97</v>
      </c>
      <c r="Y75" s="116"/>
      <c r="Z75" s="476">
        <f>SUM(Z70:Z73)</f>
        <v>1167</v>
      </c>
      <c r="AA75" s="476">
        <f>SUM(AA70:AA73)</f>
        <v>20599.379999999997</v>
      </c>
    </row>
    <row r="76" spans="1:29" s="183" customFormat="1" ht="3.6" customHeight="1" thickTop="1" thickBot="1" x14ac:dyDescent="0.3">
      <c r="A76" s="179"/>
      <c r="B76" s="249"/>
      <c r="C76" s="79"/>
      <c r="D76" s="79"/>
      <c r="E76" s="79"/>
      <c r="F76" s="79"/>
      <c r="G76" s="79"/>
      <c r="H76" s="79"/>
      <c r="I76" s="79"/>
      <c r="J76" s="79"/>
      <c r="K76" s="79"/>
      <c r="L76" s="79"/>
      <c r="M76" s="79"/>
      <c r="N76" s="79"/>
      <c r="O76" s="79"/>
      <c r="P76" s="79"/>
      <c r="Q76" s="79"/>
      <c r="R76" s="79"/>
      <c r="S76" s="79"/>
      <c r="T76" s="79"/>
      <c r="U76" s="79"/>
      <c r="V76" s="79"/>
      <c r="W76" s="86"/>
      <c r="X76" s="453"/>
      <c r="Y76" s="454"/>
      <c r="Z76" s="477"/>
      <c r="AA76" s="161"/>
      <c r="AB76" s="248"/>
      <c r="AC76" s="248"/>
    </row>
    <row r="77" spans="1:29" s="349" customFormat="1" ht="15" thickBot="1" x14ac:dyDescent="0.3">
      <c r="A77" s="534" t="s">
        <v>367</v>
      </c>
      <c r="B77" s="527">
        <f>SUM(B53+B68+B75)</f>
        <v>11218</v>
      </c>
      <c r="C77" s="285">
        <f>SUM(C53+C68+C75)</f>
        <v>98269.680000000008</v>
      </c>
      <c r="D77" s="119"/>
      <c r="E77" s="285">
        <f t="shared" ref="E77:L77" si="153">SUM(E53+E68+E75)</f>
        <v>196</v>
      </c>
      <c r="F77" s="285">
        <f t="shared" si="153"/>
        <v>6419.71</v>
      </c>
      <c r="G77" s="285">
        <f t="shared" si="153"/>
        <v>170</v>
      </c>
      <c r="H77" s="285">
        <f t="shared" si="153"/>
        <v>60607.199999999997</v>
      </c>
      <c r="I77" s="285">
        <f t="shared" si="153"/>
        <v>21</v>
      </c>
      <c r="J77" s="285">
        <f t="shared" si="153"/>
        <v>52576.680000000008</v>
      </c>
      <c r="K77" s="285">
        <f t="shared" si="153"/>
        <v>387</v>
      </c>
      <c r="L77" s="285">
        <f t="shared" si="153"/>
        <v>119603.58999999998</v>
      </c>
      <c r="M77" s="119"/>
      <c r="N77" s="285">
        <f t="shared" ref="N77:O77" si="154">SUM(N53+N68+N75)</f>
        <v>5</v>
      </c>
      <c r="O77" s="285">
        <f t="shared" si="154"/>
        <v>21248.639999999999</v>
      </c>
      <c r="P77" s="119"/>
      <c r="Q77" s="285">
        <f t="shared" ref="Q77:R77" si="155">SUM(Q53+Q68+Q75)</f>
        <v>5</v>
      </c>
      <c r="R77" s="285">
        <f t="shared" si="155"/>
        <v>10029.290000000001</v>
      </c>
      <c r="S77" s="119"/>
      <c r="T77" s="285">
        <f t="shared" ref="T77:U77" si="156">SUM(T53+T68+T75)</f>
        <v>11615</v>
      </c>
      <c r="U77" s="285">
        <f t="shared" si="156"/>
        <v>249151.19999999998</v>
      </c>
      <c r="V77" s="120"/>
      <c r="W77" s="456">
        <f>SUM(W53+W68+W75)</f>
        <v>10346</v>
      </c>
      <c r="X77" s="456">
        <f>SUM(X53+X68+X75)</f>
        <v>227253.93000000002</v>
      </c>
      <c r="Y77" s="121"/>
      <c r="Z77" s="478">
        <f>SUM(Z53+Z68+Z75)</f>
        <v>1269</v>
      </c>
      <c r="AA77" s="478">
        <f>SUM(AA53+AA68+AA75)</f>
        <v>21897.27</v>
      </c>
    </row>
    <row r="78" spans="1:29" s="372" customFormat="1" ht="14.4" customHeight="1" x14ac:dyDescent="0.25">
      <c r="A78" s="369"/>
      <c r="B78" s="392"/>
      <c r="C78" s="392"/>
      <c r="D78" s="352"/>
      <c r="E78" s="352"/>
      <c r="F78" s="352"/>
      <c r="G78" s="352"/>
      <c r="H78" s="352"/>
      <c r="I78" s="352"/>
      <c r="J78" s="352"/>
      <c r="K78" s="352"/>
      <c r="L78" s="352"/>
      <c r="M78" s="352"/>
      <c r="N78" s="352"/>
      <c r="O78" s="352"/>
      <c r="P78" s="352"/>
      <c r="Q78" s="352"/>
      <c r="R78" s="352"/>
      <c r="S78" s="352"/>
      <c r="T78" s="352"/>
      <c r="U78" s="352"/>
      <c r="V78" s="352"/>
      <c r="W78" s="454"/>
      <c r="X78" s="458"/>
      <c r="Y78" s="454"/>
      <c r="Z78" s="477"/>
      <c r="AA78" s="161"/>
      <c r="AB78" s="248"/>
      <c r="AC78" s="248"/>
    </row>
    <row r="79" spans="1:29" s="183" customFormat="1" ht="14.4" customHeight="1" thickBot="1" x14ac:dyDescent="0.3">
      <c r="A79" s="436" t="s">
        <v>372</v>
      </c>
      <c r="B79" s="528"/>
      <c r="C79" s="437"/>
      <c r="D79" s="79"/>
      <c r="E79" s="437"/>
      <c r="F79" s="437"/>
      <c r="G79" s="437"/>
      <c r="H79" s="437"/>
      <c r="I79" s="437"/>
      <c r="J79" s="437"/>
      <c r="K79" s="437"/>
      <c r="L79" s="437"/>
      <c r="M79" s="79"/>
      <c r="N79" s="437"/>
      <c r="O79" s="437"/>
      <c r="P79" s="79"/>
      <c r="Q79" s="437"/>
      <c r="R79" s="437"/>
      <c r="S79" s="79"/>
      <c r="T79" s="437"/>
      <c r="U79" s="437"/>
      <c r="V79" s="79"/>
      <c r="W79" s="459"/>
      <c r="X79" s="460"/>
      <c r="Y79" s="454"/>
      <c r="Z79" s="480"/>
      <c r="AA79" s="412"/>
      <c r="AB79" s="248"/>
      <c r="AC79" s="248"/>
    </row>
    <row r="80" spans="1:29" s="117" customFormat="1" ht="15" thickTop="1" thickBot="1" x14ac:dyDescent="0.3">
      <c r="A80" s="415" t="s">
        <v>377</v>
      </c>
      <c r="B80" s="529">
        <f>SUM(B19+B53)</f>
        <v>115726</v>
      </c>
      <c r="C80" s="515">
        <f>SUM(C19+C53)</f>
        <v>964849.12300000002</v>
      </c>
      <c r="D80" s="516"/>
      <c r="E80" s="517">
        <f t="shared" ref="E80:L80" si="157">SUM(E19+E53)</f>
        <v>4262</v>
      </c>
      <c r="F80" s="517">
        <f t="shared" si="157"/>
        <v>136461.21600000001</v>
      </c>
      <c r="G80" s="517">
        <f t="shared" si="157"/>
        <v>2377</v>
      </c>
      <c r="H80" s="517">
        <f t="shared" si="157"/>
        <v>765891.69799999997</v>
      </c>
      <c r="I80" s="517">
        <f t="shared" si="157"/>
        <v>270</v>
      </c>
      <c r="J80" s="517">
        <f t="shared" si="157"/>
        <v>660460.31400000001</v>
      </c>
      <c r="K80" s="515">
        <f t="shared" si="157"/>
        <v>6909</v>
      </c>
      <c r="L80" s="515">
        <f t="shared" si="157"/>
        <v>1562813.2279999999</v>
      </c>
      <c r="M80" s="516"/>
      <c r="N80" s="515">
        <f>SUM(N19+N53)</f>
        <v>174</v>
      </c>
      <c r="O80" s="515">
        <f>SUM(O19+O53)</f>
        <v>669409.78500000003</v>
      </c>
      <c r="P80" s="516"/>
      <c r="Q80" s="518">
        <f>SUM(Q19+Q53)</f>
        <v>0</v>
      </c>
      <c r="R80" s="518">
        <f>SUM(R19+R53)</f>
        <v>0</v>
      </c>
      <c r="S80" s="519"/>
      <c r="T80" s="515">
        <f>SUM(T19+T53)</f>
        <v>122809</v>
      </c>
      <c r="U80" s="515">
        <f>SUM(U19+U53)</f>
        <v>3197072.1360000004</v>
      </c>
      <c r="V80" s="520"/>
      <c r="W80" s="521">
        <f>SUM(W19+W53)</f>
        <v>122810</v>
      </c>
      <c r="X80" s="521">
        <f>SUM(X19+X53)</f>
        <v>3197073.3810000001</v>
      </c>
      <c r="Y80" s="116"/>
      <c r="Z80" s="522">
        <f>SUM(Z19+Z53)</f>
        <v>-1</v>
      </c>
      <c r="AA80" s="522">
        <f>SUM(AA19+AA53)</f>
        <v>-1.2449999998605108</v>
      </c>
    </row>
    <row r="81" spans="1:29" s="65" customFormat="1" ht="5.4" customHeight="1" thickTop="1" x14ac:dyDescent="0.25">
      <c r="A81" s="435"/>
      <c r="B81" s="426"/>
      <c r="C81" s="426"/>
      <c r="D81" s="88"/>
      <c r="E81" s="426"/>
      <c r="F81" s="426"/>
      <c r="G81" s="426"/>
      <c r="H81" s="426"/>
      <c r="I81" s="426"/>
      <c r="J81" s="426"/>
      <c r="K81" s="426"/>
      <c r="L81" s="426"/>
      <c r="M81" s="88"/>
      <c r="N81" s="426"/>
      <c r="O81" s="426"/>
      <c r="P81" s="88"/>
      <c r="Q81" s="426"/>
      <c r="R81" s="426"/>
      <c r="S81" s="88"/>
      <c r="T81" s="426"/>
      <c r="U81" s="427"/>
      <c r="V81" s="115"/>
      <c r="W81" s="433"/>
      <c r="X81" s="434"/>
      <c r="Y81" s="116"/>
      <c r="Z81" s="481"/>
      <c r="AA81" s="482"/>
    </row>
    <row r="82" spans="1:29" s="372" customFormat="1" ht="14.4" customHeight="1" x14ac:dyDescent="0.25">
      <c r="A82" s="400">
        <v>43831</v>
      </c>
      <c r="B82" s="530">
        <f t="shared" ref="B82:C93" si="158">SUM(B21+B55)</f>
        <v>1751</v>
      </c>
      <c r="C82" s="402">
        <f t="shared" si="158"/>
        <v>15796.99</v>
      </c>
      <c r="D82" s="353"/>
      <c r="E82" s="362">
        <f t="shared" ref="E82:J93" si="159">SUM(E21+E55)</f>
        <v>44</v>
      </c>
      <c r="F82" s="362">
        <f t="shared" si="159"/>
        <v>1056.29</v>
      </c>
      <c r="G82" s="362">
        <f t="shared" si="159"/>
        <v>19</v>
      </c>
      <c r="H82" s="362">
        <f t="shared" si="159"/>
        <v>6150.66</v>
      </c>
      <c r="I82" s="362">
        <f t="shared" si="159"/>
        <v>2</v>
      </c>
      <c r="J82" s="362">
        <f t="shared" si="159"/>
        <v>2685.96</v>
      </c>
      <c r="K82" s="404">
        <f t="shared" ref="K82:K90" si="160">SUM(E82+G82+I82)</f>
        <v>65</v>
      </c>
      <c r="L82" s="403">
        <f t="shared" ref="L82:L90" si="161">SUM(F82+H82+J82)</f>
        <v>9892.91</v>
      </c>
      <c r="M82" s="353"/>
      <c r="N82" s="402">
        <f t="shared" ref="N82:O93" si="162">SUM(N21+N55)</f>
        <v>3</v>
      </c>
      <c r="O82" s="402">
        <f t="shared" si="162"/>
        <v>24789.75</v>
      </c>
      <c r="P82" s="353"/>
      <c r="Q82" s="402">
        <f t="shared" ref="Q82:R93" si="163">SUM(Q21+Q55)</f>
        <v>0</v>
      </c>
      <c r="R82" s="402">
        <f t="shared" si="163"/>
        <v>0</v>
      </c>
      <c r="S82" s="353"/>
      <c r="T82" s="405">
        <f t="shared" ref="T82:U93" si="164">SUM(T21+T55)</f>
        <v>1819</v>
      </c>
      <c r="U82" s="405">
        <f t="shared" si="164"/>
        <v>50479.649999999994</v>
      </c>
      <c r="V82" s="354"/>
      <c r="W82" s="461">
        <f t="shared" ref="W82:X93" si="165">W21+W55</f>
        <v>1818</v>
      </c>
      <c r="X82" s="461">
        <f t="shared" si="165"/>
        <v>50477.479999999996</v>
      </c>
      <c r="Y82" s="361"/>
      <c r="Z82" s="483">
        <f t="shared" ref="Z82:AA93" si="166">SUM(Z21+Z55)</f>
        <v>1</v>
      </c>
      <c r="AA82" s="483">
        <f t="shared" si="166"/>
        <v>2.1700000000000728</v>
      </c>
      <c r="AB82" s="248"/>
      <c r="AC82" s="248"/>
    </row>
    <row r="83" spans="1:29" s="372" customFormat="1" ht="14.4" customHeight="1" thickTop="1" x14ac:dyDescent="0.25">
      <c r="A83" s="256">
        <v>43862</v>
      </c>
      <c r="B83" s="530">
        <f t="shared" si="158"/>
        <v>1413</v>
      </c>
      <c r="C83" s="402">
        <f t="shared" si="158"/>
        <v>12835.630000000001</v>
      </c>
      <c r="D83" s="353"/>
      <c r="E83" s="362">
        <f t="shared" si="159"/>
        <v>22</v>
      </c>
      <c r="F83" s="362">
        <f t="shared" si="159"/>
        <v>689.92</v>
      </c>
      <c r="G83" s="362">
        <f t="shared" si="159"/>
        <v>15</v>
      </c>
      <c r="H83" s="362">
        <f t="shared" si="159"/>
        <v>4445.1000000000004</v>
      </c>
      <c r="I83" s="362">
        <f t="shared" si="159"/>
        <v>2</v>
      </c>
      <c r="J83" s="362">
        <f t="shared" si="159"/>
        <v>9455.8700000000008</v>
      </c>
      <c r="K83" s="404">
        <f t="shared" si="160"/>
        <v>39</v>
      </c>
      <c r="L83" s="403">
        <f t="shared" si="161"/>
        <v>14590.890000000001</v>
      </c>
      <c r="M83" s="353"/>
      <c r="N83" s="402">
        <f t="shared" si="162"/>
        <v>0</v>
      </c>
      <c r="O83" s="402">
        <f t="shared" si="162"/>
        <v>0</v>
      </c>
      <c r="P83" s="353"/>
      <c r="Q83" s="402">
        <f t="shared" si="163"/>
        <v>0</v>
      </c>
      <c r="R83" s="402">
        <f t="shared" si="163"/>
        <v>0</v>
      </c>
      <c r="S83" s="353"/>
      <c r="T83" s="405">
        <f t="shared" si="164"/>
        <v>1452</v>
      </c>
      <c r="U83" s="405">
        <f t="shared" si="164"/>
        <v>27426.520000000004</v>
      </c>
      <c r="V83" s="354"/>
      <c r="W83" s="461">
        <f t="shared" si="165"/>
        <v>1452</v>
      </c>
      <c r="X83" s="461">
        <f t="shared" si="165"/>
        <v>27426.520000000004</v>
      </c>
      <c r="Y83" s="361"/>
      <c r="Z83" s="483">
        <f t="shared" si="166"/>
        <v>0</v>
      </c>
      <c r="AA83" s="483">
        <f t="shared" si="166"/>
        <v>0</v>
      </c>
      <c r="AB83" s="248"/>
      <c r="AC83" s="248"/>
    </row>
    <row r="84" spans="1:29" s="372" customFormat="1" ht="14.4" customHeight="1" x14ac:dyDescent="0.25">
      <c r="A84" s="256">
        <v>43891</v>
      </c>
      <c r="B84" s="530">
        <f t="shared" si="158"/>
        <v>1546</v>
      </c>
      <c r="C84" s="402">
        <f t="shared" si="158"/>
        <v>14149.72</v>
      </c>
      <c r="D84" s="353"/>
      <c r="E84" s="362">
        <f t="shared" si="159"/>
        <v>23</v>
      </c>
      <c r="F84" s="362">
        <f t="shared" si="159"/>
        <v>973.69</v>
      </c>
      <c r="G84" s="362">
        <f t="shared" si="159"/>
        <v>12</v>
      </c>
      <c r="H84" s="362">
        <f t="shared" si="159"/>
        <v>4207.87</v>
      </c>
      <c r="I84" s="362">
        <f t="shared" si="159"/>
        <v>2</v>
      </c>
      <c r="J84" s="362">
        <f t="shared" si="159"/>
        <v>4851.63</v>
      </c>
      <c r="K84" s="404">
        <f t="shared" si="160"/>
        <v>37</v>
      </c>
      <c r="L84" s="403">
        <f t="shared" si="161"/>
        <v>10033.189999999999</v>
      </c>
      <c r="M84" s="353"/>
      <c r="N84" s="402">
        <f t="shared" si="162"/>
        <v>0</v>
      </c>
      <c r="O84" s="402">
        <f t="shared" si="162"/>
        <v>0</v>
      </c>
      <c r="P84" s="353"/>
      <c r="Q84" s="402">
        <f t="shared" si="163"/>
        <v>0</v>
      </c>
      <c r="R84" s="402">
        <f t="shared" si="163"/>
        <v>0</v>
      </c>
      <c r="S84" s="353"/>
      <c r="T84" s="405">
        <f t="shared" si="164"/>
        <v>1583</v>
      </c>
      <c r="U84" s="405">
        <f t="shared" si="164"/>
        <v>24182.91</v>
      </c>
      <c r="V84" s="354"/>
      <c r="W84" s="461">
        <f t="shared" si="165"/>
        <v>1583</v>
      </c>
      <c r="X84" s="461">
        <f t="shared" si="165"/>
        <v>24182.91</v>
      </c>
      <c r="Y84" s="361"/>
      <c r="Z84" s="483">
        <f t="shared" si="166"/>
        <v>0</v>
      </c>
      <c r="AA84" s="483">
        <f t="shared" si="166"/>
        <v>0</v>
      </c>
      <c r="AB84" s="248"/>
      <c r="AC84" s="248"/>
    </row>
    <row r="85" spans="1:29" s="372" customFormat="1" ht="14.4" customHeight="1" x14ac:dyDescent="0.25">
      <c r="A85" s="256">
        <v>43922</v>
      </c>
      <c r="B85" s="530">
        <f t="shared" si="158"/>
        <v>1134</v>
      </c>
      <c r="C85" s="402">
        <f t="shared" si="158"/>
        <v>10513.51</v>
      </c>
      <c r="D85" s="353"/>
      <c r="E85" s="362">
        <f t="shared" si="159"/>
        <v>26</v>
      </c>
      <c r="F85" s="362">
        <f t="shared" si="159"/>
        <v>865.89</v>
      </c>
      <c r="G85" s="362">
        <f t="shared" si="159"/>
        <v>14</v>
      </c>
      <c r="H85" s="362">
        <f t="shared" si="159"/>
        <v>4958.93</v>
      </c>
      <c r="I85" s="362">
        <f t="shared" si="159"/>
        <v>1</v>
      </c>
      <c r="J85" s="362">
        <f t="shared" si="159"/>
        <v>2775</v>
      </c>
      <c r="K85" s="404">
        <f t="shared" si="160"/>
        <v>41</v>
      </c>
      <c r="L85" s="403">
        <f t="shared" si="161"/>
        <v>8599.82</v>
      </c>
      <c r="M85" s="353"/>
      <c r="N85" s="402">
        <f t="shared" si="162"/>
        <v>1</v>
      </c>
      <c r="O85" s="402">
        <f t="shared" si="162"/>
        <v>14397.75</v>
      </c>
      <c r="P85" s="353"/>
      <c r="Q85" s="402">
        <f t="shared" si="163"/>
        <v>0</v>
      </c>
      <c r="R85" s="402">
        <f t="shared" si="163"/>
        <v>0</v>
      </c>
      <c r="S85" s="353"/>
      <c r="T85" s="405">
        <f t="shared" si="164"/>
        <v>1176</v>
      </c>
      <c r="U85" s="405">
        <f t="shared" si="164"/>
        <v>33511.08</v>
      </c>
      <c r="V85" s="354"/>
      <c r="W85" s="461">
        <f t="shared" si="165"/>
        <v>1181</v>
      </c>
      <c r="X85" s="461">
        <f t="shared" si="165"/>
        <v>33546.92</v>
      </c>
      <c r="Y85" s="361"/>
      <c r="Z85" s="483">
        <f t="shared" si="166"/>
        <v>-5</v>
      </c>
      <c r="AA85" s="483">
        <f t="shared" si="166"/>
        <v>-35.840000000000146</v>
      </c>
      <c r="AB85" s="248"/>
      <c r="AC85" s="248"/>
    </row>
    <row r="86" spans="1:29" s="183" customFormat="1" ht="14.4" customHeight="1" x14ac:dyDescent="0.25">
      <c r="A86" s="256">
        <v>43952</v>
      </c>
      <c r="B86" s="530">
        <f t="shared" si="158"/>
        <v>738</v>
      </c>
      <c r="C86" s="402">
        <f t="shared" si="158"/>
        <v>6665.7</v>
      </c>
      <c r="D86" s="226"/>
      <c r="E86" s="233">
        <f t="shared" si="159"/>
        <v>9</v>
      </c>
      <c r="F86" s="233">
        <f t="shared" si="159"/>
        <v>347.89</v>
      </c>
      <c r="G86" s="233">
        <f t="shared" si="159"/>
        <v>5</v>
      </c>
      <c r="H86" s="233">
        <f t="shared" si="159"/>
        <v>2313.9899999999998</v>
      </c>
      <c r="I86" s="233">
        <f t="shared" si="159"/>
        <v>1</v>
      </c>
      <c r="J86" s="233">
        <f t="shared" si="159"/>
        <v>1321.6</v>
      </c>
      <c r="K86" s="404">
        <f t="shared" si="160"/>
        <v>15</v>
      </c>
      <c r="L86" s="403">
        <f t="shared" si="161"/>
        <v>3983.4799999999996</v>
      </c>
      <c r="M86" s="226"/>
      <c r="N86" s="402">
        <f t="shared" si="162"/>
        <v>4</v>
      </c>
      <c r="O86" s="402">
        <f t="shared" si="162"/>
        <v>22507.919999999998</v>
      </c>
      <c r="P86" s="226"/>
      <c r="Q86" s="402">
        <f t="shared" si="163"/>
        <v>0</v>
      </c>
      <c r="R86" s="402">
        <f t="shared" si="163"/>
        <v>0</v>
      </c>
      <c r="S86" s="226"/>
      <c r="T86" s="405">
        <f t="shared" si="164"/>
        <v>757</v>
      </c>
      <c r="U86" s="405">
        <f t="shared" si="164"/>
        <v>33157.1</v>
      </c>
      <c r="V86" s="227"/>
      <c r="W86" s="461">
        <f t="shared" si="165"/>
        <v>755</v>
      </c>
      <c r="X86" s="461">
        <f t="shared" si="165"/>
        <v>33134.18</v>
      </c>
      <c r="Y86" s="361"/>
      <c r="Z86" s="483">
        <f t="shared" si="166"/>
        <v>2</v>
      </c>
      <c r="AA86" s="483">
        <f t="shared" si="166"/>
        <v>22.920000000001892</v>
      </c>
      <c r="AB86" s="248"/>
      <c r="AC86" s="248"/>
    </row>
    <row r="87" spans="1:29" s="183" customFormat="1" ht="14.4" customHeight="1" x14ac:dyDescent="0.25">
      <c r="A87" s="256">
        <v>43983</v>
      </c>
      <c r="B87" s="530">
        <f t="shared" si="158"/>
        <v>931</v>
      </c>
      <c r="C87" s="402">
        <f t="shared" si="158"/>
        <v>8163.0399999999991</v>
      </c>
      <c r="D87" s="226"/>
      <c r="E87" s="233">
        <f t="shared" si="159"/>
        <v>22</v>
      </c>
      <c r="F87" s="233">
        <f t="shared" si="159"/>
        <v>673.69</v>
      </c>
      <c r="G87" s="233">
        <f t="shared" si="159"/>
        <v>12</v>
      </c>
      <c r="H87" s="233">
        <f t="shared" si="159"/>
        <v>4121.08</v>
      </c>
      <c r="I87" s="233">
        <f t="shared" si="159"/>
        <v>2</v>
      </c>
      <c r="J87" s="233">
        <f t="shared" si="159"/>
        <v>9164.39</v>
      </c>
      <c r="K87" s="404">
        <f t="shared" si="160"/>
        <v>36</v>
      </c>
      <c r="L87" s="403">
        <f t="shared" si="161"/>
        <v>13959.16</v>
      </c>
      <c r="M87" s="226"/>
      <c r="N87" s="402">
        <f t="shared" si="162"/>
        <v>0</v>
      </c>
      <c r="O87" s="402">
        <f t="shared" si="162"/>
        <v>0</v>
      </c>
      <c r="P87" s="226"/>
      <c r="Q87" s="402">
        <f t="shared" si="163"/>
        <v>0</v>
      </c>
      <c r="R87" s="402">
        <f t="shared" si="163"/>
        <v>0</v>
      </c>
      <c r="S87" s="226"/>
      <c r="T87" s="405">
        <f t="shared" si="164"/>
        <v>967</v>
      </c>
      <c r="U87" s="405">
        <f t="shared" si="164"/>
        <v>22122.2</v>
      </c>
      <c r="V87" s="227"/>
      <c r="W87" s="461">
        <f t="shared" si="165"/>
        <v>960</v>
      </c>
      <c r="X87" s="461">
        <f t="shared" si="165"/>
        <v>22067.71</v>
      </c>
      <c r="Y87" s="361"/>
      <c r="Z87" s="483">
        <f t="shared" si="166"/>
        <v>7</v>
      </c>
      <c r="AA87" s="483">
        <f t="shared" si="166"/>
        <v>54.490000000001601</v>
      </c>
      <c r="AB87" s="248"/>
      <c r="AC87" s="248"/>
    </row>
    <row r="88" spans="1:29" s="372" customFormat="1" ht="14.4" customHeight="1" x14ac:dyDescent="0.25">
      <c r="A88" s="256">
        <v>44013</v>
      </c>
      <c r="B88" s="530">
        <f t="shared" si="158"/>
        <v>1019</v>
      </c>
      <c r="C88" s="402">
        <f t="shared" si="158"/>
        <v>9033.7099999999991</v>
      </c>
      <c r="D88" s="353"/>
      <c r="E88" s="362">
        <f t="shared" si="159"/>
        <v>13</v>
      </c>
      <c r="F88" s="362">
        <f t="shared" si="159"/>
        <v>433.23</v>
      </c>
      <c r="G88" s="362">
        <f t="shared" si="159"/>
        <v>19</v>
      </c>
      <c r="H88" s="362">
        <f t="shared" si="159"/>
        <v>6188.3899999999994</v>
      </c>
      <c r="I88" s="362">
        <f t="shared" si="159"/>
        <v>1</v>
      </c>
      <c r="J88" s="362">
        <f t="shared" si="159"/>
        <v>5494.5</v>
      </c>
      <c r="K88" s="404">
        <f t="shared" si="160"/>
        <v>33</v>
      </c>
      <c r="L88" s="403">
        <f t="shared" si="161"/>
        <v>12116.119999999999</v>
      </c>
      <c r="M88" s="353"/>
      <c r="N88" s="402">
        <f t="shared" si="162"/>
        <v>0</v>
      </c>
      <c r="O88" s="402">
        <f t="shared" si="162"/>
        <v>0</v>
      </c>
      <c r="P88" s="353"/>
      <c r="Q88" s="402">
        <f t="shared" si="163"/>
        <v>0</v>
      </c>
      <c r="R88" s="402">
        <f t="shared" si="163"/>
        <v>0</v>
      </c>
      <c r="S88" s="353"/>
      <c r="T88" s="405">
        <f t="shared" si="164"/>
        <v>1052</v>
      </c>
      <c r="U88" s="405">
        <f t="shared" si="164"/>
        <v>21149.829999999998</v>
      </c>
      <c r="V88" s="354"/>
      <c r="W88" s="461">
        <f t="shared" si="165"/>
        <v>1050</v>
      </c>
      <c r="X88" s="461">
        <f t="shared" si="165"/>
        <v>21137.769999999997</v>
      </c>
      <c r="Y88" s="361"/>
      <c r="Z88" s="483">
        <f t="shared" si="166"/>
        <v>2</v>
      </c>
      <c r="AA88" s="483">
        <f t="shared" si="166"/>
        <v>12.06000000000131</v>
      </c>
      <c r="AB88" s="248"/>
      <c r="AC88" s="248"/>
    </row>
    <row r="89" spans="1:29" s="372" customFormat="1" ht="14.4" customHeight="1" x14ac:dyDescent="0.25">
      <c r="A89" s="256">
        <v>44044</v>
      </c>
      <c r="B89" s="530">
        <f t="shared" si="158"/>
        <v>936</v>
      </c>
      <c r="C89" s="402">
        <f t="shared" si="158"/>
        <v>8126.52</v>
      </c>
      <c r="D89" s="353"/>
      <c r="E89" s="362">
        <f t="shared" si="159"/>
        <v>25</v>
      </c>
      <c r="F89" s="362">
        <f t="shared" si="159"/>
        <v>612.63</v>
      </c>
      <c r="G89" s="362">
        <f t="shared" si="159"/>
        <v>14</v>
      </c>
      <c r="H89" s="362">
        <f t="shared" si="159"/>
        <v>5482.72</v>
      </c>
      <c r="I89" s="362">
        <f t="shared" si="159"/>
        <v>1</v>
      </c>
      <c r="J89" s="362">
        <f t="shared" si="159"/>
        <v>1580</v>
      </c>
      <c r="K89" s="404">
        <f t="shared" si="160"/>
        <v>40</v>
      </c>
      <c r="L89" s="403">
        <f t="shared" si="161"/>
        <v>7675.35</v>
      </c>
      <c r="M89" s="353"/>
      <c r="N89" s="402">
        <f t="shared" si="162"/>
        <v>0</v>
      </c>
      <c r="O89" s="402">
        <f t="shared" si="162"/>
        <v>0</v>
      </c>
      <c r="P89" s="353"/>
      <c r="Q89" s="402">
        <f t="shared" si="163"/>
        <v>0</v>
      </c>
      <c r="R89" s="402">
        <f t="shared" si="163"/>
        <v>0</v>
      </c>
      <c r="S89" s="353"/>
      <c r="T89" s="405">
        <f t="shared" si="164"/>
        <v>976</v>
      </c>
      <c r="U89" s="405">
        <f t="shared" si="164"/>
        <v>15801.87</v>
      </c>
      <c r="V89" s="354"/>
      <c r="W89" s="461">
        <f t="shared" si="165"/>
        <v>970</v>
      </c>
      <c r="X89" s="461">
        <f t="shared" si="165"/>
        <v>15727.23</v>
      </c>
      <c r="Y89" s="361"/>
      <c r="Z89" s="483">
        <f t="shared" si="166"/>
        <v>6</v>
      </c>
      <c r="AA89" s="483">
        <f t="shared" si="166"/>
        <v>74.640000000001237</v>
      </c>
      <c r="AB89" s="248"/>
      <c r="AC89" s="248"/>
    </row>
    <row r="90" spans="1:29" s="372" customFormat="1" ht="14.4" customHeight="1" x14ac:dyDescent="0.25">
      <c r="A90" s="256">
        <v>44075</v>
      </c>
      <c r="B90" s="530">
        <f t="shared" si="158"/>
        <v>949</v>
      </c>
      <c r="C90" s="402">
        <f t="shared" si="158"/>
        <v>8258.2100000000009</v>
      </c>
      <c r="D90" s="353"/>
      <c r="E90" s="362">
        <f t="shared" si="159"/>
        <v>22</v>
      </c>
      <c r="F90" s="362">
        <f t="shared" si="159"/>
        <v>870.17</v>
      </c>
      <c r="G90" s="362">
        <f t="shared" si="159"/>
        <v>13</v>
      </c>
      <c r="H90" s="362">
        <f t="shared" si="159"/>
        <v>5067.32</v>
      </c>
      <c r="I90" s="362">
        <f t="shared" si="159"/>
        <v>0</v>
      </c>
      <c r="J90" s="362">
        <f t="shared" si="159"/>
        <v>0</v>
      </c>
      <c r="K90" s="404">
        <f t="shared" si="160"/>
        <v>35</v>
      </c>
      <c r="L90" s="403">
        <f t="shared" si="161"/>
        <v>5937.49</v>
      </c>
      <c r="M90" s="353"/>
      <c r="N90" s="402">
        <f t="shared" si="162"/>
        <v>2</v>
      </c>
      <c r="O90" s="402">
        <f t="shared" si="162"/>
        <v>4888.92</v>
      </c>
      <c r="P90" s="353"/>
      <c r="Q90" s="402">
        <f t="shared" si="163"/>
        <v>0</v>
      </c>
      <c r="R90" s="402">
        <f t="shared" si="163"/>
        <v>0</v>
      </c>
      <c r="S90" s="353"/>
      <c r="T90" s="405">
        <f t="shared" si="164"/>
        <v>986</v>
      </c>
      <c r="U90" s="405">
        <f t="shared" si="164"/>
        <v>19084.62</v>
      </c>
      <c r="V90" s="354"/>
      <c r="W90" s="461">
        <f t="shared" si="165"/>
        <v>972</v>
      </c>
      <c r="X90" s="461">
        <f t="shared" si="165"/>
        <v>18623.939999999999</v>
      </c>
      <c r="Y90" s="361"/>
      <c r="Z90" s="483">
        <f t="shared" si="166"/>
        <v>14</v>
      </c>
      <c r="AA90" s="483">
        <f t="shared" si="166"/>
        <v>460.68000000000029</v>
      </c>
      <c r="AB90" s="248"/>
      <c r="AC90" s="248"/>
    </row>
    <row r="91" spans="1:29" s="372" customFormat="1" ht="14.4" customHeight="1" x14ac:dyDescent="0.25">
      <c r="A91" s="256">
        <v>44105</v>
      </c>
      <c r="B91" s="530">
        <f t="shared" si="158"/>
        <v>926</v>
      </c>
      <c r="C91" s="402">
        <f t="shared" si="158"/>
        <v>8112.9800000000005</v>
      </c>
      <c r="D91" s="353"/>
      <c r="E91" s="362">
        <f t="shared" si="159"/>
        <v>20</v>
      </c>
      <c r="F91" s="362">
        <f t="shared" si="159"/>
        <v>815.30000000000007</v>
      </c>
      <c r="G91" s="362">
        <f t="shared" si="159"/>
        <v>8</v>
      </c>
      <c r="H91" s="362">
        <f t="shared" si="159"/>
        <v>2684.11</v>
      </c>
      <c r="I91" s="362">
        <f t="shared" si="159"/>
        <v>3</v>
      </c>
      <c r="J91" s="362">
        <f t="shared" si="159"/>
        <v>4567.78</v>
      </c>
      <c r="K91" s="404">
        <f t="shared" ref="K91" si="167">SUM(E91+G91+I91)</f>
        <v>31</v>
      </c>
      <c r="L91" s="403">
        <f t="shared" ref="L91" si="168">SUM(F91+H91+J91)</f>
        <v>8067.1900000000005</v>
      </c>
      <c r="M91" s="353"/>
      <c r="N91" s="402">
        <f t="shared" si="162"/>
        <v>0</v>
      </c>
      <c r="O91" s="402">
        <f t="shared" si="162"/>
        <v>0</v>
      </c>
      <c r="P91" s="353"/>
      <c r="Q91" s="402">
        <f t="shared" si="163"/>
        <v>0</v>
      </c>
      <c r="R91" s="402">
        <f t="shared" si="163"/>
        <v>0</v>
      </c>
      <c r="S91" s="353"/>
      <c r="T91" s="405">
        <f t="shared" si="164"/>
        <v>957</v>
      </c>
      <c r="U91" s="405">
        <f t="shared" si="164"/>
        <v>16180.17</v>
      </c>
      <c r="V91" s="354"/>
      <c r="W91" s="461">
        <f t="shared" si="165"/>
        <v>945</v>
      </c>
      <c r="X91" s="461">
        <f t="shared" si="165"/>
        <v>16058.660000000002</v>
      </c>
      <c r="Y91" s="361"/>
      <c r="Z91" s="483">
        <f t="shared" si="166"/>
        <v>12</v>
      </c>
      <c r="AA91" s="483">
        <f t="shared" si="166"/>
        <v>121.5099999999984</v>
      </c>
      <c r="AB91" s="248"/>
      <c r="AC91" s="248"/>
    </row>
    <row r="92" spans="1:29" s="372" customFormat="1" ht="14.4" customHeight="1" x14ac:dyDescent="0.25">
      <c r="A92" s="256">
        <v>44136</v>
      </c>
      <c r="B92" s="530">
        <f t="shared" si="158"/>
        <v>821</v>
      </c>
      <c r="C92" s="402">
        <f t="shared" si="158"/>
        <v>6911.41</v>
      </c>
      <c r="D92" s="353"/>
      <c r="E92" s="362">
        <f t="shared" si="159"/>
        <v>18</v>
      </c>
      <c r="F92" s="362">
        <f t="shared" si="159"/>
        <v>1048.43</v>
      </c>
      <c r="G92" s="362">
        <f t="shared" si="159"/>
        <v>26</v>
      </c>
      <c r="H92" s="362">
        <f t="shared" si="159"/>
        <v>7504.78</v>
      </c>
      <c r="I92" s="362">
        <f t="shared" si="159"/>
        <v>2</v>
      </c>
      <c r="J92" s="362">
        <f t="shared" si="159"/>
        <v>3717.15</v>
      </c>
      <c r="K92" s="404">
        <f t="shared" ref="K92" si="169">SUM(E92+G92+I92)</f>
        <v>46</v>
      </c>
      <c r="L92" s="403">
        <f t="shared" ref="L92" si="170">SUM(F92+H92+J92)</f>
        <v>12270.359999999999</v>
      </c>
      <c r="M92" s="353"/>
      <c r="N92" s="402">
        <f t="shared" si="162"/>
        <v>0</v>
      </c>
      <c r="O92" s="402">
        <f t="shared" si="162"/>
        <v>0</v>
      </c>
      <c r="P92" s="353"/>
      <c r="Q92" s="402">
        <f t="shared" si="163"/>
        <v>0</v>
      </c>
      <c r="R92" s="402">
        <f t="shared" si="163"/>
        <v>0</v>
      </c>
      <c r="S92" s="353"/>
      <c r="T92" s="405">
        <f t="shared" si="164"/>
        <v>867</v>
      </c>
      <c r="U92" s="405">
        <f t="shared" si="164"/>
        <v>19181.77</v>
      </c>
      <c r="V92" s="354"/>
      <c r="W92" s="461">
        <f t="shared" si="165"/>
        <v>855</v>
      </c>
      <c r="X92" s="461">
        <f t="shared" si="165"/>
        <v>19074.16</v>
      </c>
      <c r="Y92" s="361"/>
      <c r="Z92" s="483">
        <f t="shared" si="166"/>
        <v>12</v>
      </c>
      <c r="AA92" s="483">
        <f t="shared" si="166"/>
        <v>107.61000000000058</v>
      </c>
      <c r="AB92" s="248"/>
      <c r="AC92" s="248"/>
    </row>
    <row r="93" spans="1:29" s="372" customFormat="1" ht="14.4" customHeight="1" x14ac:dyDescent="0.25">
      <c r="A93" s="256">
        <v>44166</v>
      </c>
      <c r="B93" s="530">
        <f t="shared" si="158"/>
        <v>1555</v>
      </c>
      <c r="C93" s="402">
        <f t="shared" si="158"/>
        <v>13509.900000000001</v>
      </c>
      <c r="D93" s="353"/>
      <c r="E93" s="362">
        <f t="shared" si="159"/>
        <v>34</v>
      </c>
      <c r="F93" s="362">
        <f t="shared" si="159"/>
        <v>576.54999999999995</v>
      </c>
      <c r="G93" s="362">
        <f t="shared" si="159"/>
        <v>28</v>
      </c>
      <c r="H93" s="362">
        <f t="shared" si="159"/>
        <v>12635.38</v>
      </c>
      <c r="I93" s="362">
        <f t="shared" si="159"/>
        <v>5</v>
      </c>
      <c r="J93" s="362">
        <f t="shared" si="159"/>
        <v>11206.87</v>
      </c>
      <c r="K93" s="404">
        <f t="shared" ref="K93" si="171">SUM(E93+G93+I93)</f>
        <v>67</v>
      </c>
      <c r="L93" s="403">
        <f t="shared" ref="L93" si="172">SUM(F93+H93+J93)</f>
        <v>24418.799999999999</v>
      </c>
      <c r="M93" s="353"/>
      <c r="N93" s="402">
        <f t="shared" si="162"/>
        <v>0</v>
      </c>
      <c r="O93" s="402">
        <f t="shared" si="162"/>
        <v>0</v>
      </c>
      <c r="P93" s="353"/>
      <c r="Q93" s="402">
        <f t="shared" si="163"/>
        <v>0</v>
      </c>
      <c r="R93" s="402">
        <f t="shared" si="163"/>
        <v>0</v>
      </c>
      <c r="S93" s="353"/>
      <c r="T93" s="405">
        <f t="shared" si="164"/>
        <v>1622</v>
      </c>
      <c r="U93" s="405">
        <f t="shared" si="164"/>
        <v>37928.699999999997</v>
      </c>
      <c r="V93" s="354"/>
      <c r="W93" s="461">
        <f t="shared" si="165"/>
        <v>1573</v>
      </c>
      <c r="X93" s="461">
        <f t="shared" si="165"/>
        <v>37475.53</v>
      </c>
      <c r="Y93" s="361"/>
      <c r="Z93" s="483">
        <f t="shared" si="166"/>
        <v>49</v>
      </c>
      <c r="AA93" s="483">
        <f t="shared" si="166"/>
        <v>453.16999999999825</v>
      </c>
      <c r="AB93" s="248"/>
      <c r="AC93" s="248"/>
    </row>
    <row r="94" spans="1:29" s="183" customFormat="1" ht="3.6" customHeight="1" thickBot="1" x14ac:dyDescent="0.3">
      <c r="A94" s="406"/>
      <c r="B94" s="413"/>
      <c r="C94" s="414"/>
      <c r="D94" s="79"/>
      <c r="E94" s="79"/>
      <c r="F94" s="79"/>
      <c r="G94" s="79"/>
      <c r="H94" s="79"/>
      <c r="I94" s="79"/>
      <c r="J94" s="79"/>
      <c r="K94" s="437"/>
      <c r="L94" s="437"/>
      <c r="M94" s="79"/>
      <c r="N94" s="437"/>
      <c r="O94" s="437"/>
      <c r="P94" s="79"/>
      <c r="Q94" s="437"/>
      <c r="R94" s="437"/>
      <c r="S94" s="79"/>
      <c r="T94" s="437"/>
      <c r="U94" s="437"/>
      <c r="V94" s="79"/>
      <c r="W94" s="86"/>
      <c r="X94" s="453"/>
      <c r="Y94" s="454"/>
      <c r="Z94" s="477"/>
      <c r="AA94" s="161"/>
      <c r="AB94" s="248"/>
      <c r="AC94" s="248"/>
    </row>
    <row r="95" spans="1:29" s="224" customFormat="1" ht="15" thickTop="1" thickBot="1" x14ac:dyDescent="0.3">
      <c r="A95" s="415" t="s">
        <v>339</v>
      </c>
      <c r="B95" s="531">
        <f>SUM(B82:B93)</f>
        <v>13719</v>
      </c>
      <c r="C95" s="492">
        <f>SUM(C82:C93)</f>
        <v>122077.32</v>
      </c>
      <c r="D95" s="88"/>
      <c r="E95" s="401">
        <f>SUM(E82:E93)</f>
        <v>278</v>
      </c>
      <c r="F95" s="401">
        <f t="shared" ref="F95:J95" si="173">SUM(F82:F93)</f>
        <v>8963.68</v>
      </c>
      <c r="G95" s="401">
        <f t="shared" si="173"/>
        <v>185</v>
      </c>
      <c r="H95" s="401">
        <f t="shared" si="173"/>
        <v>65760.33</v>
      </c>
      <c r="I95" s="401">
        <f t="shared" si="173"/>
        <v>22</v>
      </c>
      <c r="J95" s="401">
        <f t="shared" si="173"/>
        <v>56820.75</v>
      </c>
      <c r="K95" s="492">
        <f t="shared" ref="K95:L95" si="174">SUM(K82:K93)</f>
        <v>485</v>
      </c>
      <c r="L95" s="492">
        <f t="shared" si="174"/>
        <v>131544.76</v>
      </c>
      <c r="M95" s="88"/>
      <c r="N95" s="492">
        <f t="shared" ref="N95:O95" si="175">SUM(N82:N93)</f>
        <v>10</v>
      </c>
      <c r="O95" s="492">
        <f t="shared" si="175"/>
        <v>66584.34</v>
      </c>
      <c r="P95" s="88"/>
      <c r="Q95" s="492">
        <f t="shared" ref="Q95:R95" si="176">SUM(Q82:Q93)</f>
        <v>0</v>
      </c>
      <c r="R95" s="492">
        <f t="shared" si="176"/>
        <v>0</v>
      </c>
      <c r="S95" s="88"/>
      <c r="T95" s="492">
        <f t="shared" ref="T95:U95" si="177">SUM(T82:T93)</f>
        <v>14214</v>
      </c>
      <c r="U95" s="492">
        <f t="shared" si="177"/>
        <v>320206.42000000004</v>
      </c>
      <c r="V95" s="115"/>
      <c r="W95" s="462">
        <f>SUM(W82:W93)</f>
        <v>14114</v>
      </c>
      <c r="X95" s="462">
        <f>SUM(X82:X93)</f>
        <v>318933.01</v>
      </c>
      <c r="Y95" s="116"/>
      <c r="Z95" s="484">
        <f>SUM(Z82:Z93)</f>
        <v>100</v>
      </c>
      <c r="AA95" s="484">
        <f>SUM(AA82:AA93)</f>
        <v>1273.4100000000035</v>
      </c>
      <c r="AB95" s="5"/>
    </row>
    <row r="96" spans="1:29" s="349" customFormat="1" ht="9.6" customHeight="1" thickTop="1" x14ac:dyDescent="0.25">
      <c r="A96" s="114"/>
      <c r="B96" s="99"/>
      <c r="C96" s="222"/>
      <c r="D96" s="104"/>
      <c r="E96" s="106"/>
      <c r="F96" s="222"/>
      <c r="G96" s="106"/>
      <c r="H96" s="222"/>
      <c r="I96" s="106"/>
      <c r="J96" s="222"/>
      <c r="K96" s="106"/>
      <c r="L96" s="101"/>
      <c r="M96" s="104"/>
      <c r="N96" s="106"/>
      <c r="O96" s="222"/>
      <c r="P96" s="104"/>
      <c r="Q96" s="106"/>
      <c r="R96" s="222"/>
      <c r="S96" s="104"/>
      <c r="T96" s="99"/>
      <c r="U96" s="101"/>
      <c r="V96" s="96"/>
      <c r="W96" s="112"/>
      <c r="X96" s="102"/>
      <c r="Y96" s="361"/>
      <c r="Z96" s="472"/>
      <c r="AA96" s="473"/>
    </row>
    <row r="97" spans="1:29" s="372" customFormat="1" ht="14.4" customHeight="1" x14ac:dyDescent="0.25">
      <c r="A97" s="400">
        <v>44197</v>
      </c>
      <c r="B97" s="530">
        <f t="shared" ref="B97:C100" si="178">SUM(B36+B70)</f>
        <v>1090</v>
      </c>
      <c r="C97" s="402">
        <f t="shared" si="178"/>
        <v>9704.1600000000017</v>
      </c>
      <c r="D97" s="353"/>
      <c r="E97" s="362">
        <f t="shared" ref="E97:J100" si="179">SUM(E36+E70)</f>
        <v>10</v>
      </c>
      <c r="F97" s="362">
        <f t="shared" si="179"/>
        <v>307.08999999999997</v>
      </c>
      <c r="G97" s="362">
        <f t="shared" si="179"/>
        <v>13</v>
      </c>
      <c r="H97" s="362">
        <f t="shared" si="179"/>
        <v>3529.7299999999996</v>
      </c>
      <c r="I97" s="362">
        <f t="shared" si="179"/>
        <v>1</v>
      </c>
      <c r="J97" s="362">
        <f t="shared" si="179"/>
        <v>1650.02</v>
      </c>
      <c r="K97" s="404">
        <f t="shared" ref="K97" si="180">SUM(E97+G97+I97)</f>
        <v>24</v>
      </c>
      <c r="L97" s="403">
        <f t="shared" ref="L97" si="181">SUM(F97+H97+J97)</f>
        <v>5486.84</v>
      </c>
      <c r="M97" s="353"/>
      <c r="N97" s="402">
        <f t="shared" ref="N97:O100" si="182">SUM(N36+N70)</f>
        <v>0</v>
      </c>
      <c r="O97" s="402">
        <f t="shared" si="182"/>
        <v>0</v>
      </c>
      <c r="P97" s="353"/>
      <c r="Q97" s="402">
        <f t="shared" ref="Q97:R100" si="183">SUM(Q36+Q70)</f>
        <v>3</v>
      </c>
      <c r="R97" s="402">
        <f t="shared" si="183"/>
        <v>7743.87</v>
      </c>
      <c r="S97" s="353"/>
      <c r="T97" s="405">
        <f t="shared" ref="T97:U100" si="184">SUM(T36+T70)</f>
        <v>1117</v>
      </c>
      <c r="U97" s="405">
        <f t="shared" si="184"/>
        <v>22934.87</v>
      </c>
      <c r="V97" s="354"/>
      <c r="W97" s="461">
        <f t="shared" ref="W97:X100" si="185">W36+W70</f>
        <v>1066</v>
      </c>
      <c r="X97" s="461">
        <f t="shared" si="185"/>
        <v>22215.200000000001</v>
      </c>
      <c r="Y97" s="361"/>
      <c r="Z97" s="483">
        <f t="shared" ref="Z97:AA100" si="186">SUM(Z36+Z70)</f>
        <v>51</v>
      </c>
      <c r="AA97" s="483">
        <f t="shared" si="186"/>
        <v>719.66999999999825</v>
      </c>
      <c r="AB97" s="248"/>
      <c r="AC97" s="248"/>
    </row>
    <row r="98" spans="1:29" s="372" customFormat="1" ht="14.4" customHeight="1" x14ac:dyDescent="0.25">
      <c r="A98" s="400">
        <v>44228</v>
      </c>
      <c r="B98" s="530">
        <f t="shared" si="178"/>
        <v>942</v>
      </c>
      <c r="C98" s="402">
        <f t="shared" si="178"/>
        <v>8416.44</v>
      </c>
      <c r="D98" s="353"/>
      <c r="E98" s="362">
        <f t="shared" si="179"/>
        <v>18</v>
      </c>
      <c r="F98" s="362">
        <f t="shared" si="179"/>
        <v>571.79</v>
      </c>
      <c r="G98" s="362">
        <f t="shared" si="179"/>
        <v>8</v>
      </c>
      <c r="H98" s="362">
        <f t="shared" si="179"/>
        <v>2382.61</v>
      </c>
      <c r="I98" s="362">
        <f t="shared" si="179"/>
        <v>1</v>
      </c>
      <c r="J98" s="362">
        <f t="shared" si="179"/>
        <v>1944</v>
      </c>
      <c r="K98" s="404">
        <f t="shared" ref="K98" si="187">SUM(E98+G98+I98)</f>
        <v>27</v>
      </c>
      <c r="L98" s="403">
        <f t="shared" ref="L98" si="188">SUM(F98+H98+J98)</f>
        <v>4898.3999999999996</v>
      </c>
      <c r="M98" s="353"/>
      <c r="N98" s="402">
        <f t="shared" si="182"/>
        <v>0</v>
      </c>
      <c r="O98" s="402">
        <f t="shared" si="182"/>
        <v>0</v>
      </c>
      <c r="P98" s="353"/>
      <c r="Q98" s="402">
        <f t="shared" si="183"/>
        <v>1</v>
      </c>
      <c r="R98" s="402">
        <f t="shared" si="183"/>
        <v>1339.74</v>
      </c>
      <c r="S98" s="353"/>
      <c r="T98" s="405">
        <f t="shared" si="184"/>
        <v>970</v>
      </c>
      <c r="U98" s="405">
        <f t="shared" si="184"/>
        <v>14654.58</v>
      </c>
      <c r="V98" s="354"/>
      <c r="W98" s="461">
        <f t="shared" si="185"/>
        <v>904</v>
      </c>
      <c r="X98" s="461">
        <f t="shared" si="185"/>
        <v>13829.320000000002</v>
      </c>
      <c r="Y98" s="361"/>
      <c r="Z98" s="483">
        <f t="shared" si="186"/>
        <v>66</v>
      </c>
      <c r="AA98" s="483">
        <f t="shared" si="186"/>
        <v>825.2599999999984</v>
      </c>
      <c r="AB98" s="248"/>
      <c r="AC98" s="248"/>
    </row>
    <row r="99" spans="1:29" s="372" customFormat="1" ht="14.4" customHeight="1" x14ac:dyDescent="0.25">
      <c r="A99" s="400">
        <v>44256</v>
      </c>
      <c r="B99" s="530">
        <f t="shared" si="178"/>
        <v>1100</v>
      </c>
      <c r="C99" s="402">
        <f t="shared" si="178"/>
        <v>9669.51</v>
      </c>
      <c r="D99" s="353"/>
      <c r="E99" s="362">
        <f t="shared" si="179"/>
        <v>6</v>
      </c>
      <c r="F99" s="362">
        <f t="shared" si="179"/>
        <v>156.11000000000001</v>
      </c>
      <c r="G99" s="362">
        <f t="shared" si="179"/>
        <v>9</v>
      </c>
      <c r="H99" s="362">
        <f t="shared" si="179"/>
        <v>2331.29</v>
      </c>
      <c r="I99" s="362">
        <f t="shared" si="179"/>
        <v>1</v>
      </c>
      <c r="J99" s="362">
        <f t="shared" si="179"/>
        <v>1006.74</v>
      </c>
      <c r="K99" s="404">
        <f t="shared" ref="K99" si="189">SUM(E99+G99+I99)</f>
        <v>16</v>
      </c>
      <c r="L99" s="403">
        <f t="shared" ref="L99" si="190">SUM(F99+H99+J99)</f>
        <v>3494.1400000000003</v>
      </c>
      <c r="M99" s="353"/>
      <c r="N99" s="402">
        <f t="shared" si="182"/>
        <v>0</v>
      </c>
      <c r="O99" s="402">
        <f t="shared" si="182"/>
        <v>0</v>
      </c>
      <c r="P99" s="353"/>
      <c r="Q99" s="402">
        <f t="shared" si="183"/>
        <v>0</v>
      </c>
      <c r="R99" s="402">
        <f t="shared" si="183"/>
        <v>0</v>
      </c>
      <c r="S99" s="353"/>
      <c r="T99" s="405">
        <f t="shared" si="184"/>
        <v>1116</v>
      </c>
      <c r="U99" s="405">
        <f t="shared" si="184"/>
        <v>13163.650000000001</v>
      </c>
      <c r="V99" s="354"/>
      <c r="W99" s="461">
        <f t="shared" si="185"/>
        <v>826</v>
      </c>
      <c r="X99" s="461">
        <f t="shared" si="185"/>
        <v>8493.0299999999988</v>
      </c>
      <c r="Y99" s="361"/>
      <c r="Z99" s="483">
        <f t="shared" si="186"/>
        <v>290</v>
      </c>
      <c r="AA99" s="483">
        <f t="shared" si="186"/>
        <v>4670.6200000000026</v>
      </c>
      <c r="AB99" s="248"/>
      <c r="AC99" s="248"/>
    </row>
    <row r="100" spans="1:29" s="372" customFormat="1" ht="14.4" customHeight="1" x14ac:dyDescent="0.25">
      <c r="A100" s="400">
        <v>44287</v>
      </c>
      <c r="B100" s="530">
        <f t="shared" si="178"/>
        <v>743</v>
      </c>
      <c r="C100" s="402">
        <f t="shared" si="178"/>
        <v>6497.32</v>
      </c>
      <c r="D100" s="353"/>
      <c r="E100" s="362">
        <f t="shared" si="179"/>
        <v>9</v>
      </c>
      <c r="F100" s="362">
        <f t="shared" si="179"/>
        <v>347.32</v>
      </c>
      <c r="G100" s="362">
        <f t="shared" si="179"/>
        <v>6</v>
      </c>
      <c r="H100" s="362">
        <f t="shared" si="179"/>
        <v>1624.71</v>
      </c>
      <c r="I100" s="362">
        <f t="shared" si="179"/>
        <v>1</v>
      </c>
      <c r="J100" s="362">
        <f t="shared" si="179"/>
        <v>4968.8</v>
      </c>
      <c r="K100" s="404">
        <f t="shared" ref="K100" si="191">SUM(E100+G100+I100)</f>
        <v>16</v>
      </c>
      <c r="L100" s="403">
        <f t="shared" ref="L100" si="192">SUM(F100+H100+J100)</f>
        <v>6940.83</v>
      </c>
      <c r="M100" s="353"/>
      <c r="N100" s="402">
        <f t="shared" si="182"/>
        <v>0</v>
      </c>
      <c r="O100" s="402">
        <f t="shared" si="182"/>
        <v>0</v>
      </c>
      <c r="P100" s="353"/>
      <c r="Q100" s="402">
        <f t="shared" si="183"/>
        <v>1</v>
      </c>
      <c r="R100" s="402">
        <f t="shared" si="183"/>
        <v>945.68</v>
      </c>
      <c r="S100" s="353"/>
      <c r="T100" s="405">
        <f t="shared" si="184"/>
        <v>760</v>
      </c>
      <c r="U100" s="405">
        <f t="shared" si="184"/>
        <v>14383.83</v>
      </c>
      <c r="V100" s="354"/>
      <c r="W100" s="461">
        <f t="shared" si="185"/>
        <v>0</v>
      </c>
      <c r="X100" s="461">
        <f t="shared" si="185"/>
        <v>0</v>
      </c>
      <c r="Y100" s="361"/>
      <c r="Z100" s="483">
        <f t="shared" si="186"/>
        <v>760</v>
      </c>
      <c r="AA100" s="483">
        <f t="shared" si="186"/>
        <v>14383.83</v>
      </c>
      <c r="AB100" s="248"/>
      <c r="AC100" s="248"/>
    </row>
    <row r="101" spans="1:29" s="372" customFormat="1" ht="3.6" customHeight="1" thickBot="1" x14ac:dyDescent="0.3">
      <c r="A101" s="406"/>
      <c r="B101" s="413"/>
      <c r="C101" s="414"/>
      <c r="D101" s="352"/>
      <c r="E101" s="352"/>
      <c r="F101" s="352"/>
      <c r="G101" s="352"/>
      <c r="H101" s="352"/>
      <c r="I101" s="352"/>
      <c r="J101" s="352"/>
      <c r="K101" s="414"/>
      <c r="L101" s="414"/>
      <c r="M101" s="352"/>
      <c r="N101" s="414"/>
      <c r="O101" s="414"/>
      <c r="P101" s="352"/>
      <c r="Q101" s="414"/>
      <c r="R101" s="414"/>
      <c r="S101" s="352"/>
      <c r="T101" s="414"/>
      <c r="U101" s="414"/>
      <c r="V101" s="352"/>
      <c r="W101" s="493"/>
      <c r="X101" s="494"/>
      <c r="Y101" s="454"/>
      <c r="Z101" s="495"/>
      <c r="AA101" s="496"/>
      <c r="AB101" s="248"/>
      <c r="AC101" s="248"/>
    </row>
    <row r="102" spans="1:29" s="348" customFormat="1" ht="15" thickTop="1" thickBot="1" x14ac:dyDescent="0.3">
      <c r="A102" s="415" t="s">
        <v>378</v>
      </c>
      <c r="B102" s="539">
        <f>SUM(B97:B100)</f>
        <v>3875</v>
      </c>
      <c r="C102" s="539">
        <f>SUM(C97:C100)</f>
        <v>34287.43</v>
      </c>
      <c r="D102" s="88"/>
      <c r="E102" s="401">
        <f>SUM(E97:E100)</f>
        <v>43</v>
      </c>
      <c r="F102" s="401">
        <f t="shared" ref="F102:J102" si="193">SUM(F97:F100)</f>
        <v>1382.3099999999997</v>
      </c>
      <c r="G102" s="401">
        <f t="shared" si="193"/>
        <v>36</v>
      </c>
      <c r="H102" s="401">
        <f t="shared" si="193"/>
        <v>9868.34</v>
      </c>
      <c r="I102" s="401">
        <f t="shared" si="193"/>
        <v>4</v>
      </c>
      <c r="J102" s="401">
        <f t="shared" si="193"/>
        <v>9569.5600000000013</v>
      </c>
      <c r="K102" s="539">
        <f>SUM(K97:K100)</f>
        <v>83</v>
      </c>
      <c r="L102" s="539">
        <f>SUM(L97:L100)</f>
        <v>20820.21</v>
      </c>
      <c r="M102" s="88"/>
      <c r="N102" s="539">
        <f>SUM(N97:N100)</f>
        <v>0</v>
      </c>
      <c r="O102" s="539">
        <f>SUM(O97:O100)</f>
        <v>0</v>
      </c>
      <c r="P102" s="88"/>
      <c r="Q102" s="539">
        <f>SUM(Q97:Q100)</f>
        <v>5</v>
      </c>
      <c r="R102" s="539">
        <f>SUM(R97:R100)</f>
        <v>10029.290000000001</v>
      </c>
      <c r="S102" s="88"/>
      <c r="T102" s="539">
        <f>SUM(T97:T100)</f>
        <v>3963</v>
      </c>
      <c r="U102" s="539">
        <f>SUM(U97:U100)</f>
        <v>65136.93</v>
      </c>
      <c r="V102" s="115"/>
      <c r="W102" s="523">
        <f>SUM(W97:W100)</f>
        <v>2796</v>
      </c>
      <c r="X102" s="523">
        <f>SUM(X97:X100)</f>
        <v>44537.55</v>
      </c>
      <c r="Y102" s="116"/>
      <c r="Z102" s="539">
        <f>SUM(Z97:Z100)</f>
        <v>1167</v>
      </c>
      <c r="AA102" s="539">
        <f>SUM(AA97:AA100)</f>
        <v>20599.379999999997</v>
      </c>
      <c r="AB102" s="349"/>
    </row>
    <row r="103" spans="1:29" s="372" customFormat="1" ht="6.6" customHeight="1" thickTop="1" thickBot="1" x14ac:dyDescent="0.3">
      <c r="A103" s="438"/>
      <c r="B103" s="249"/>
      <c r="C103" s="352"/>
      <c r="D103" s="352"/>
      <c r="E103" s="352"/>
      <c r="F103" s="352"/>
      <c r="G103" s="352"/>
      <c r="H103" s="352"/>
      <c r="I103" s="352"/>
      <c r="J103" s="352"/>
      <c r="K103" s="352"/>
      <c r="L103" s="352"/>
      <c r="M103" s="352"/>
      <c r="N103" s="352"/>
      <c r="O103" s="352"/>
      <c r="P103" s="352"/>
      <c r="Q103" s="352"/>
      <c r="R103" s="352"/>
      <c r="S103" s="352"/>
      <c r="T103" s="352"/>
      <c r="U103" s="352"/>
      <c r="V103" s="352"/>
      <c r="W103" s="86"/>
      <c r="X103" s="453"/>
      <c r="Y103" s="454"/>
      <c r="Z103" s="477"/>
      <c r="AA103" s="161"/>
      <c r="AB103" s="248"/>
      <c r="AC103" s="248"/>
    </row>
    <row r="104" spans="1:29" ht="28.2" thickBot="1" x14ac:dyDescent="0.3">
      <c r="A104" s="439" t="s">
        <v>369</v>
      </c>
      <c r="B104" s="532">
        <f>SUM(B80+B95+B102)</f>
        <v>133320</v>
      </c>
      <c r="C104" s="440">
        <f>SUM(C80+C95+C102)</f>
        <v>1121213.8729999999</v>
      </c>
      <c r="D104" s="88"/>
      <c r="E104" s="440">
        <f t="shared" ref="E104:L104" si="194">SUM(E80+E95+E102)</f>
        <v>4583</v>
      </c>
      <c r="F104" s="440">
        <f t="shared" si="194"/>
        <v>146807.20600000001</v>
      </c>
      <c r="G104" s="440">
        <f t="shared" si="194"/>
        <v>2598</v>
      </c>
      <c r="H104" s="440">
        <f t="shared" si="194"/>
        <v>841520.3679999999</v>
      </c>
      <c r="I104" s="440">
        <f t="shared" si="194"/>
        <v>296</v>
      </c>
      <c r="J104" s="440">
        <f t="shared" si="194"/>
        <v>726850.62400000007</v>
      </c>
      <c r="K104" s="440">
        <f t="shared" si="194"/>
        <v>7477</v>
      </c>
      <c r="L104" s="440">
        <f t="shared" si="194"/>
        <v>1715178.1979999999</v>
      </c>
      <c r="M104" s="88"/>
      <c r="N104" s="440">
        <f t="shared" ref="N104:O104" si="195">SUM(N80+N95+N102)</f>
        <v>184</v>
      </c>
      <c r="O104" s="440">
        <f t="shared" si="195"/>
        <v>735994.125</v>
      </c>
      <c r="P104" s="88"/>
      <c r="Q104" s="440">
        <f t="shared" ref="Q104:R104" si="196">SUM(Q80+Q95+Q102)</f>
        <v>5</v>
      </c>
      <c r="R104" s="440">
        <f t="shared" si="196"/>
        <v>10029.290000000001</v>
      </c>
      <c r="S104" s="88"/>
      <c r="T104" s="440">
        <f t="shared" ref="T104:U104" si="197">SUM(T80+T95+T102)</f>
        <v>140986</v>
      </c>
      <c r="U104" s="440">
        <f t="shared" si="197"/>
        <v>3582415.4860000005</v>
      </c>
      <c r="V104" s="115"/>
      <c r="W104" s="440">
        <f t="shared" ref="W104:X104" si="198">SUM(W80+W95+W102)</f>
        <v>139720</v>
      </c>
      <c r="X104" s="440">
        <f t="shared" si="198"/>
        <v>3560543.9409999996</v>
      </c>
      <c r="Y104" s="116"/>
      <c r="Z104" s="440">
        <f t="shared" ref="Z104:AA104" si="199">SUM(Z80+Z95+Z102)</f>
        <v>1266</v>
      </c>
      <c r="AA104" s="440">
        <f t="shared" si="199"/>
        <v>21871.54500000014</v>
      </c>
    </row>
    <row r="105" spans="1:29" x14ac:dyDescent="0.25">
      <c r="B105" s="1"/>
    </row>
    <row r="106" spans="1:29" x14ac:dyDescent="0.25">
      <c r="A106" s="391"/>
      <c r="B106" s="583"/>
      <c r="C106" s="583"/>
      <c r="D106" s="583"/>
      <c r="E106" s="583"/>
      <c r="F106" s="583"/>
      <c r="G106" s="583"/>
      <c r="H106" s="583"/>
      <c r="I106" s="583"/>
      <c r="J106" s="583"/>
      <c r="K106" s="583"/>
      <c r="L106" s="583"/>
      <c r="N106" s="117"/>
      <c r="O106" s="348"/>
      <c r="P106" s="349"/>
    </row>
    <row r="107" spans="1:29" x14ac:dyDescent="0.25">
      <c r="B107" s="583"/>
      <c r="C107" s="583"/>
      <c r="D107" s="583"/>
      <c r="E107" s="583"/>
      <c r="F107" s="583"/>
      <c r="G107" s="583"/>
      <c r="H107" s="583"/>
      <c r="I107" s="583"/>
      <c r="J107" s="583"/>
      <c r="K107" s="583"/>
      <c r="L107" s="583"/>
    </row>
    <row r="108" spans="1:29" ht="6" customHeight="1" x14ac:dyDescent="0.25">
      <c r="B108" s="583"/>
      <c r="C108" s="583"/>
      <c r="D108" s="583"/>
      <c r="E108" s="583"/>
      <c r="F108" s="583"/>
      <c r="G108" s="583"/>
      <c r="H108" s="583"/>
      <c r="I108" s="583"/>
      <c r="J108" s="583"/>
      <c r="K108" s="583"/>
      <c r="L108" s="583"/>
    </row>
    <row r="109" spans="1:29" x14ac:dyDescent="0.25">
      <c r="B109" s="535"/>
      <c r="C109" s="536"/>
      <c r="D109" s="349"/>
      <c r="E109" s="349"/>
      <c r="F109" s="349"/>
      <c r="G109" s="349"/>
      <c r="H109" s="349"/>
      <c r="I109" s="349"/>
      <c r="J109" s="349"/>
      <c r="K109" s="349"/>
      <c r="L109" s="349"/>
    </row>
    <row r="110" spans="1:29" x14ac:dyDescent="0.25">
      <c r="B110" s="535"/>
      <c r="C110" s="536"/>
      <c r="D110" s="349"/>
      <c r="E110" s="349"/>
      <c r="F110" s="349"/>
      <c r="G110" s="349"/>
      <c r="H110" s="349"/>
      <c r="I110" s="349"/>
      <c r="J110" s="349"/>
      <c r="K110" s="349"/>
      <c r="L110" s="349"/>
    </row>
    <row r="111" spans="1:29" x14ac:dyDescent="0.25">
      <c r="B111" s="535"/>
      <c r="C111" s="536"/>
      <c r="D111" s="349"/>
      <c r="E111" s="349"/>
      <c r="F111" s="349"/>
      <c r="G111" s="349"/>
      <c r="H111" s="349"/>
      <c r="I111" s="349"/>
      <c r="J111" s="349"/>
      <c r="K111" s="349"/>
      <c r="L111" s="349"/>
    </row>
    <row r="112" spans="1:29" x14ac:dyDescent="0.25">
      <c r="B112" s="535"/>
      <c r="C112" s="536"/>
      <c r="D112" s="349"/>
      <c r="E112" s="349"/>
      <c r="F112" s="349"/>
      <c r="G112" s="349"/>
      <c r="H112" s="349"/>
      <c r="I112" s="349"/>
      <c r="J112" s="349"/>
      <c r="K112" s="349"/>
      <c r="L112" s="349"/>
    </row>
    <row r="113" spans="2:12" x14ac:dyDescent="0.25">
      <c r="B113" s="535"/>
      <c r="C113" s="536"/>
      <c r="D113" s="349"/>
      <c r="E113" s="349"/>
      <c r="F113" s="349"/>
      <c r="G113" s="349"/>
      <c r="H113" s="349"/>
      <c r="I113" s="349"/>
      <c r="J113" s="349"/>
      <c r="K113" s="349"/>
      <c r="L113" s="349"/>
    </row>
    <row r="114" spans="2:12" x14ac:dyDescent="0.25">
      <c r="B114" s="535"/>
      <c r="C114" s="536"/>
      <c r="D114" s="349"/>
      <c r="E114" s="349"/>
      <c r="F114" s="349"/>
      <c r="G114" s="349"/>
      <c r="H114" s="349"/>
      <c r="I114" s="349"/>
      <c r="J114" s="349"/>
      <c r="K114" s="349"/>
      <c r="L114" s="349"/>
    </row>
    <row r="115" spans="2:12" x14ac:dyDescent="0.25">
      <c r="B115" s="535"/>
      <c r="C115" s="536"/>
      <c r="D115" s="349"/>
      <c r="E115" s="349"/>
      <c r="F115" s="349"/>
      <c r="G115" s="349"/>
      <c r="H115" s="349"/>
      <c r="I115" s="349"/>
      <c r="J115" s="349"/>
      <c r="K115" s="349"/>
      <c r="L115" s="349"/>
    </row>
  </sheetData>
  <mergeCells count="17">
    <mergeCell ref="E4:F4"/>
    <mergeCell ref="G4:H4"/>
    <mergeCell ref="P1:S1"/>
    <mergeCell ref="A1:N1"/>
    <mergeCell ref="B106:L108"/>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2" orientation="landscape" r:id="rId1"/>
  <ignoredErrors>
    <ignoredError sqref="B9:M9 N9:O9" formulaRange="1"/>
    <ignoredError sqref="E85:J85 N85:O8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68"/>
  <sheetViews>
    <sheetView showGridLines="0" zoomScale="75" zoomScaleNormal="75" workbookViewId="0">
      <selection sqref="A1:C1"/>
    </sheetView>
  </sheetViews>
  <sheetFormatPr defaultColWidth="10.33203125" defaultRowHeight="13.8" x14ac:dyDescent="0.25"/>
  <cols>
    <col min="1" max="1" width="23.109375" style="45" bestFit="1" customWidth="1"/>
    <col min="2" max="2" width="22.77734375" style="45" customWidth="1"/>
    <col min="3" max="3" width="19" style="46" customWidth="1"/>
    <col min="4" max="4" width="19" style="45" customWidth="1"/>
    <col min="5" max="5" width="0.88671875" style="45" customWidth="1"/>
    <col min="6" max="6" width="17.5546875" style="45" customWidth="1"/>
    <col min="7" max="7" width="17.88671875" style="45" customWidth="1"/>
    <col min="8" max="8" width="11.109375" style="45" customWidth="1"/>
    <col min="9" max="9" width="0.88671875" style="241" customWidth="1"/>
    <col min="10" max="10" width="17.109375" style="45" customWidth="1"/>
    <col min="11" max="11" width="16.5546875" style="45" customWidth="1"/>
    <col min="12" max="12" width="16" style="45" customWidth="1"/>
    <col min="13" max="13" width="10.33203125" style="45"/>
    <col min="14" max="14" width="11.21875" style="45" bestFit="1" customWidth="1"/>
    <col min="15" max="16384" width="10.33203125" style="45"/>
  </cols>
  <sheetData>
    <row r="1" spans="1:12" ht="24.6" customHeight="1" x14ac:dyDescent="0.25">
      <c r="A1" s="594" t="s">
        <v>332</v>
      </c>
      <c r="B1" s="594"/>
      <c r="C1" s="594"/>
      <c r="D1" s="334">
        <f>'Annual Capacity'!P1</f>
        <v>44316</v>
      </c>
      <c r="E1" s="324"/>
      <c r="F1" s="324"/>
      <c r="G1" s="324"/>
      <c r="H1" s="324"/>
      <c r="I1" s="211"/>
      <c r="J1" s="252"/>
    </row>
    <row r="2" spans="1:12" ht="24.6" customHeight="1" x14ac:dyDescent="0.25">
      <c r="A2" s="340" t="s">
        <v>318</v>
      </c>
      <c r="B2" s="338"/>
      <c r="C2" s="338"/>
      <c r="D2" s="338"/>
      <c r="E2" s="211"/>
      <c r="F2" s="211"/>
      <c r="G2" s="223"/>
      <c r="I2" s="211"/>
    </row>
    <row r="3" spans="1:12" s="66" customFormat="1" ht="4.8" customHeight="1" x14ac:dyDescent="0.25">
      <c r="A3" s="337"/>
      <c r="B3" s="337"/>
      <c r="C3" s="337"/>
      <c r="D3" s="337"/>
      <c r="E3" s="324"/>
      <c r="F3" s="324"/>
      <c r="G3" s="337"/>
      <c r="I3" s="324"/>
    </row>
    <row r="4" spans="1:12" ht="28.2" customHeight="1" x14ac:dyDescent="0.25">
      <c r="A4" s="76" t="s">
        <v>31</v>
      </c>
      <c r="B4" s="75" t="s">
        <v>32</v>
      </c>
      <c r="C4" s="74" t="s">
        <v>69</v>
      </c>
      <c r="D4" s="74" t="s">
        <v>26</v>
      </c>
    </row>
    <row r="5" spans="1:12" x14ac:dyDescent="0.25">
      <c r="A5" s="28" t="s">
        <v>174</v>
      </c>
      <c r="B5" s="110">
        <f>SUM('Annual Capacity'!D54+'Annual Capacity'!M54)</f>
        <v>140797</v>
      </c>
      <c r="C5" s="107">
        <f>SUM('Annual Capacity'!E54+'Annual Capacity'!N54)</f>
        <v>2836392.0709999995</v>
      </c>
      <c r="D5" s="59">
        <f>C5/$C$8</f>
        <v>0.79175407824261501</v>
      </c>
    </row>
    <row r="6" spans="1:12" x14ac:dyDescent="0.25">
      <c r="A6" s="28" t="s">
        <v>30</v>
      </c>
      <c r="B6" s="110">
        <f>SUM('Annual Capacity'!P54)</f>
        <v>184</v>
      </c>
      <c r="C6" s="107">
        <f>SUM('Annual Capacity'!Q54)</f>
        <v>735994.125</v>
      </c>
      <c r="D6" s="59">
        <f>C6/$C$8</f>
        <v>0.20544633303318635</v>
      </c>
    </row>
    <row r="7" spans="1:12" s="241" customFormat="1" x14ac:dyDescent="0.25">
      <c r="A7" s="28" t="s">
        <v>314</v>
      </c>
      <c r="B7" s="110">
        <f>SUM('Annual Capacity'!S54)</f>
        <v>5</v>
      </c>
      <c r="C7" s="107">
        <f>SUM('Annual Capacity'!T54)</f>
        <v>10029.290000000001</v>
      </c>
      <c r="D7" s="59">
        <f>C7/$C$8</f>
        <v>2.7995887241985874E-3</v>
      </c>
    </row>
    <row r="8" spans="1:12" x14ac:dyDescent="0.25">
      <c r="A8" s="6" t="s">
        <v>0</v>
      </c>
      <c r="B8" s="111">
        <f>SUM(B5:B7)</f>
        <v>140986</v>
      </c>
      <c r="C8" s="108">
        <f>SUM(C5:C7)</f>
        <v>3582415.4859999996</v>
      </c>
      <c r="D8" s="109">
        <f>SUM(D5:D7)</f>
        <v>1</v>
      </c>
    </row>
    <row r="9" spans="1:12" s="66" customFormat="1" ht="7.2" customHeight="1" x14ac:dyDescent="0.25">
      <c r="A9" s="23"/>
      <c r="B9" s="257"/>
      <c r="C9" s="257"/>
      <c r="D9" s="258"/>
      <c r="F9" s="257"/>
      <c r="G9" s="257"/>
      <c r="H9" s="258"/>
      <c r="J9" s="257"/>
      <c r="K9" s="257"/>
      <c r="L9" s="258"/>
    </row>
    <row r="10" spans="1:12" ht="17.399999999999999" x14ac:dyDescent="0.25">
      <c r="E10" s="211"/>
      <c r="F10" s="211"/>
      <c r="G10" s="211"/>
      <c r="H10" s="211"/>
      <c r="I10" s="211"/>
      <c r="J10" s="211"/>
      <c r="K10" s="211"/>
    </row>
    <row r="11" spans="1:12" ht="24" customHeight="1" x14ac:dyDescent="0.25">
      <c r="A11" s="599" t="s">
        <v>309</v>
      </c>
      <c r="B11" s="599"/>
      <c r="C11" s="599"/>
      <c r="D11" s="599"/>
    </row>
    <row r="12" spans="1:12" ht="6" customHeight="1" x14ac:dyDescent="0.3">
      <c r="A12" s="27"/>
    </row>
    <row r="13" spans="1:12" s="241" customFormat="1" ht="15.6" x14ac:dyDescent="0.3">
      <c r="A13" s="27"/>
      <c r="B13" s="603" t="s">
        <v>335</v>
      </c>
      <c r="C13" s="603"/>
      <c r="D13" s="603"/>
      <c r="F13" s="604" t="s">
        <v>336</v>
      </c>
      <c r="G13" s="605"/>
      <c r="H13" s="606"/>
      <c r="J13" s="596" t="s">
        <v>340</v>
      </c>
      <c r="K13" s="597"/>
      <c r="L13" s="598"/>
    </row>
    <row r="14" spans="1:12" ht="41.4" x14ac:dyDescent="0.25">
      <c r="A14" s="77" t="s">
        <v>73</v>
      </c>
      <c r="B14" s="75" t="s">
        <v>32</v>
      </c>
      <c r="C14" s="74" t="s">
        <v>69</v>
      </c>
      <c r="D14" s="74" t="s">
        <v>26</v>
      </c>
      <c r="F14" s="75" t="s">
        <v>32</v>
      </c>
      <c r="G14" s="74" t="s">
        <v>69</v>
      </c>
      <c r="H14" s="74" t="s">
        <v>26</v>
      </c>
      <c r="J14" s="75" t="s">
        <v>32</v>
      </c>
      <c r="K14" s="74" t="s">
        <v>69</v>
      </c>
      <c r="L14" s="74" t="s">
        <v>26</v>
      </c>
    </row>
    <row r="15" spans="1:12" x14ac:dyDescent="0.25">
      <c r="A15" s="28" t="s">
        <v>3</v>
      </c>
      <c r="B15" s="235">
        <v>4957</v>
      </c>
      <c r="C15" s="236">
        <v>1202354.669</v>
      </c>
      <c r="D15" s="59">
        <f t="shared" ref="D15:D26" si="0">C15/$C$27</f>
        <v>0.45917358643398959</v>
      </c>
      <c r="F15" s="235">
        <v>271</v>
      </c>
      <c r="G15" s="236">
        <v>87655.81</v>
      </c>
      <c r="H15" s="59">
        <f>G15/$G$27</f>
        <v>0.40232475512025861</v>
      </c>
      <c r="J15" s="288">
        <f>SUM(B15+F15)</f>
        <v>5228</v>
      </c>
      <c r="K15" s="289">
        <f>SUM(C15+G15)</f>
        <v>1290010.4790000001</v>
      </c>
      <c r="L15" s="290">
        <f>K15/$K$27</f>
        <v>0.4548068273739016</v>
      </c>
    </row>
    <row r="16" spans="1:12" x14ac:dyDescent="0.25">
      <c r="A16" s="28" t="s">
        <v>1</v>
      </c>
      <c r="B16" s="237">
        <v>187</v>
      </c>
      <c r="C16" s="236">
        <v>9919.0310000000009</v>
      </c>
      <c r="D16" s="59">
        <f t="shared" si="0"/>
        <v>3.7880312320889092E-3</v>
      </c>
      <c r="F16" s="235">
        <v>8</v>
      </c>
      <c r="G16" s="236">
        <v>244.63</v>
      </c>
      <c r="H16" s="59">
        <f t="shared" ref="H16:H26" si="1">G16/$G$27</f>
        <v>1.1228086859852058E-3</v>
      </c>
      <c r="J16" s="288">
        <f t="shared" ref="J16:J26" si="2">SUM(B16+F16)</f>
        <v>195</v>
      </c>
      <c r="K16" s="289">
        <f t="shared" ref="K16:K26" si="3">SUM(C16+G16)</f>
        <v>10163.661</v>
      </c>
      <c r="L16" s="290">
        <f t="shared" ref="L16:L26" si="4">K16/$K$27</f>
        <v>3.5833060964723033E-3</v>
      </c>
    </row>
    <row r="17" spans="1:14" x14ac:dyDescent="0.25">
      <c r="A17" s="28" t="s">
        <v>71</v>
      </c>
      <c r="B17" s="237">
        <v>100</v>
      </c>
      <c r="C17" s="236">
        <v>29250.197</v>
      </c>
      <c r="D17" s="59">
        <f t="shared" si="0"/>
        <v>1.1170512500742592E-2</v>
      </c>
      <c r="F17" s="235">
        <v>5</v>
      </c>
      <c r="G17" s="236">
        <v>6342.7</v>
      </c>
      <c r="H17" s="59">
        <f t="shared" si="1"/>
        <v>2.9111877744341926E-2</v>
      </c>
      <c r="J17" s="288">
        <f t="shared" si="2"/>
        <v>105</v>
      </c>
      <c r="K17" s="289">
        <f t="shared" si="3"/>
        <v>35592.896999999997</v>
      </c>
      <c r="L17" s="290">
        <f t="shared" si="4"/>
        <v>1.2548651987823161E-2</v>
      </c>
    </row>
    <row r="18" spans="1:14" x14ac:dyDescent="0.25">
      <c r="A18" s="28" t="s">
        <v>33</v>
      </c>
      <c r="B18" s="237">
        <v>274</v>
      </c>
      <c r="C18" s="236">
        <v>56241.112999999998</v>
      </c>
      <c r="D18" s="59">
        <f t="shared" si="0"/>
        <v>2.1478216226105306E-2</v>
      </c>
      <c r="F18" s="235">
        <v>8</v>
      </c>
      <c r="G18" s="236">
        <v>3730.38</v>
      </c>
      <c r="H18" s="59">
        <f t="shared" si="1"/>
        <v>1.7121788276276386E-2</v>
      </c>
      <c r="J18" s="288">
        <f t="shared" si="2"/>
        <v>282</v>
      </c>
      <c r="K18" s="289">
        <f t="shared" si="3"/>
        <v>59971.492999999995</v>
      </c>
      <c r="L18" s="290">
        <f t="shared" si="4"/>
        <v>2.1143583643870652E-2</v>
      </c>
    </row>
    <row r="19" spans="1:14" x14ac:dyDescent="0.25">
      <c r="A19" s="28" t="s">
        <v>2</v>
      </c>
      <c r="B19" s="237">
        <v>702</v>
      </c>
      <c r="C19" s="236">
        <v>54018.459000000003</v>
      </c>
      <c r="D19" s="59">
        <f t="shared" si="0"/>
        <v>2.0629395129555923E-2</v>
      </c>
      <c r="F19" s="235">
        <v>41</v>
      </c>
      <c r="G19" s="236">
        <v>3041.74</v>
      </c>
      <c r="H19" s="59">
        <f t="shared" si="1"/>
        <v>1.3961051761879737E-2</v>
      </c>
      <c r="J19" s="288">
        <f t="shared" si="2"/>
        <v>743</v>
      </c>
      <c r="K19" s="289">
        <f t="shared" si="3"/>
        <v>57060.199000000001</v>
      </c>
      <c r="L19" s="290">
        <f t="shared" si="4"/>
        <v>2.0117176177228149E-2</v>
      </c>
    </row>
    <row r="20" spans="1:14" ht="13.8" customHeight="1" x14ac:dyDescent="0.25">
      <c r="A20" s="28" t="s">
        <v>304</v>
      </c>
      <c r="B20" s="237">
        <v>13</v>
      </c>
      <c r="C20" s="236">
        <v>1229.587</v>
      </c>
      <c r="D20" s="59">
        <f t="shared" si="0"/>
        <v>4.6957348541107541E-4</v>
      </c>
      <c r="F20" s="235">
        <v>0</v>
      </c>
      <c r="G20" s="236">
        <v>0</v>
      </c>
      <c r="H20" s="59">
        <f t="shared" si="1"/>
        <v>0</v>
      </c>
      <c r="J20" s="288">
        <f t="shared" si="2"/>
        <v>13</v>
      </c>
      <c r="K20" s="289">
        <f t="shared" si="3"/>
        <v>1229.587</v>
      </c>
      <c r="L20" s="290">
        <f t="shared" si="4"/>
        <v>4.335038912890827E-4</v>
      </c>
    </row>
    <row r="21" spans="1:14" ht="13.8" customHeight="1" x14ac:dyDescent="0.25">
      <c r="A21" s="28" t="s">
        <v>305</v>
      </c>
      <c r="B21" s="237">
        <v>52</v>
      </c>
      <c r="C21" s="236">
        <v>28850.492999999999</v>
      </c>
      <c r="D21" s="59">
        <f t="shared" si="0"/>
        <v>1.1017867425271928E-2</v>
      </c>
      <c r="F21" s="235">
        <v>0</v>
      </c>
      <c r="G21" s="236">
        <v>0</v>
      </c>
      <c r="H21" s="59">
        <f t="shared" si="1"/>
        <v>0</v>
      </c>
      <c r="J21" s="288">
        <f t="shared" si="2"/>
        <v>52</v>
      </c>
      <c r="K21" s="289">
        <f t="shared" si="3"/>
        <v>28850.492999999999</v>
      </c>
      <c r="L21" s="290">
        <f t="shared" si="4"/>
        <v>1.0171546203000228E-2</v>
      </c>
    </row>
    <row r="22" spans="1:14" x14ac:dyDescent="0.25">
      <c r="A22" s="28" t="s">
        <v>4</v>
      </c>
      <c r="B22" s="237">
        <v>122102</v>
      </c>
      <c r="C22" s="236">
        <v>1022944.193</v>
      </c>
      <c r="D22" s="59">
        <f t="shared" si="0"/>
        <v>0.39065757045904831</v>
      </c>
      <c r="F22" s="235">
        <v>11218</v>
      </c>
      <c r="G22" s="236">
        <v>98269.68</v>
      </c>
      <c r="H22" s="59">
        <f t="shared" si="1"/>
        <v>0.45104055215217537</v>
      </c>
      <c r="J22" s="288">
        <f t="shared" si="2"/>
        <v>133320</v>
      </c>
      <c r="K22" s="289">
        <f t="shared" si="3"/>
        <v>1121213.8729999999</v>
      </c>
      <c r="L22" s="290">
        <f t="shared" si="4"/>
        <v>0.39529580006360132</v>
      </c>
      <c r="N22" s="394"/>
    </row>
    <row r="23" spans="1:14" x14ac:dyDescent="0.25">
      <c r="A23" s="28" t="s">
        <v>311</v>
      </c>
      <c r="B23" s="237">
        <v>1</v>
      </c>
      <c r="C23" s="236">
        <v>209.3</v>
      </c>
      <c r="D23" s="59">
        <f t="shared" si="0"/>
        <v>7.9930684446515851E-5</v>
      </c>
      <c r="F23" s="235">
        <v>0</v>
      </c>
      <c r="G23" s="236">
        <v>0</v>
      </c>
      <c r="H23" s="59">
        <f t="shared" si="1"/>
        <v>0</v>
      </c>
      <c r="J23" s="288">
        <f t="shared" si="2"/>
        <v>1</v>
      </c>
      <c r="K23" s="289">
        <f t="shared" si="3"/>
        <v>209.3</v>
      </c>
      <c r="L23" s="290">
        <f t="shared" si="4"/>
        <v>7.3790926910259318E-5</v>
      </c>
    </row>
    <row r="24" spans="1:14" x14ac:dyDescent="0.25">
      <c r="A24" s="28" t="s">
        <v>6</v>
      </c>
      <c r="B24" s="237">
        <v>116</v>
      </c>
      <c r="C24" s="236">
        <v>37475.487000000001</v>
      </c>
      <c r="D24" s="59">
        <f t="shared" si="0"/>
        <v>1.4311712020432427E-2</v>
      </c>
      <c r="F24" s="235">
        <v>5</v>
      </c>
      <c r="G24" s="236">
        <v>1930.1</v>
      </c>
      <c r="H24" s="59">
        <f t="shared" si="1"/>
        <v>8.8588196248213461E-3</v>
      </c>
      <c r="J24" s="288">
        <f t="shared" si="2"/>
        <v>121</v>
      </c>
      <c r="K24" s="289">
        <f t="shared" si="3"/>
        <v>39405.587</v>
      </c>
      <c r="L24" s="290">
        <f t="shared" si="4"/>
        <v>1.3892856140338578E-2</v>
      </c>
      <c r="N24" s="394"/>
    </row>
    <row r="25" spans="1:14" x14ac:dyDescent="0.25">
      <c r="A25" s="28" t="s">
        <v>5</v>
      </c>
      <c r="B25" s="237">
        <v>629</v>
      </c>
      <c r="C25" s="236">
        <v>174502.91099999999</v>
      </c>
      <c r="D25" s="59">
        <f t="shared" si="0"/>
        <v>6.6641840010221887E-2</v>
      </c>
      <c r="F25" s="235">
        <v>49</v>
      </c>
      <c r="G25" s="236">
        <v>16658.23</v>
      </c>
      <c r="H25" s="59">
        <f t="shared" si="1"/>
        <v>7.6458346634261279E-2</v>
      </c>
      <c r="J25" s="288">
        <f t="shared" si="2"/>
        <v>678</v>
      </c>
      <c r="K25" s="289">
        <f t="shared" si="3"/>
        <v>191161.141</v>
      </c>
      <c r="L25" s="290">
        <f t="shared" si="4"/>
        <v>6.7395880475932993E-2</v>
      </c>
    </row>
    <row r="26" spans="1:14" x14ac:dyDescent="0.25">
      <c r="A26" s="28" t="s">
        <v>72</v>
      </c>
      <c r="B26" s="237">
        <v>59</v>
      </c>
      <c r="C26" s="236">
        <v>1523.3610000000001</v>
      </c>
      <c r="D26" s="59">
        <f t="shared" si="0"/>
        <v>5.8176439268575655E-4</v>
      </c>
      <c r="F26" s="235">
        <v>0</v>
      </c>
      <c r="G26" s="236">
        <v>0</v>
      </c>
      <c r="H26" s="59">
        <f t="shared" si="1"/>
        <v>0</v>
      </c>
      <c r="J26" s="288">
        <f t="shared" si="2"/>
        <v>59</v>
      </c>
      <c r="K26" s="289">
        <f t="shared" si="3"/>
        <v>1523.3610000000001</v>
      </c>
      <c r="L26" s="290">
        <f t="shared" si="4"/>
        <v>5.3707701963181815E-4</v>
      </c>
    </row>
    <row r="27" spans="1:14" ht="13.8" customHeight="1" x14ac:dyDescent="0.25">
      <c r="A27" s="259" t="s">
        <v>0</v>
      </c>
      <c r="B27" s="260">
        <f>SUM(B15:B26)</f>
        <v>129192</v>
      </c>
      <c r="C27" s="260">
        <f>SUM(C15:C26)</f>
        <v>2618518.8009999995</v>
      </c>
      <c r="D27" s="261">
        <f>SUM(D15:D26)</f>
        <v>1.0000000000000002</v>
      </c>
      <c r="F27" s="260">
        <f>SUM(F15:F26)</f>
        <v>11605</v>
      </c>
      <c r="G27" s="260">
        <f>SUM(G15:G26)</f>
        <v>217873.27000000002</v>
      </c>
      <c r="H27" s="261">
        <f>SUM(H15:H26)</f>
        <v>0.99999999999999989</v>
      </c>
      <c r="J27" s="328">
        <f>SUM(J15:J26)</f>
        <v>140797</v>
      </c>
      <c r="K27" s="328">
        <f>SUM(K15:K26)</f>
        <v>2836392.0709999995</v>
      </c>
      <c r="L27" s="329">
        <f>SUM(L15:L26)</f>
        <v>1.0000000000000002</v>
      </c>
    </row>
    <row r="28" spans="1:14" s="66" customFormat="1" ht="25.8" customHeight="1" x14ac:dyDescent="0.25">
      <c r="A28" s="537"/>
      <c r="B28" s="91"/>
      <c r="C28" s="92"/>
      <c r="D28" s="93"/>
    </row>
    <row r="29" spans="1:14" s="66" customFormat="1" ht="24.6" customHeight="1" x14ac:dyDescent="0.25">
      <c r="A29" s="595" t="s">
        <v>381</v>
      </c>
      <c r="B29" s="595"/>
      <c r="C29" s="595"/>
      <c r="D29" s="595"/>
      <c r="F29" s="257"/>
      <c r="G29" s="257"/>
      <c r="H29" s="258"/>
      <c r="J29" s="257"/>
      <c r="K29" s="257"/>
      <c r="L29" s="258"/>
    </row>
    <row r="30" spans="1:14" s="66" customFormat="1" ht="5.4" customHeight="1" x14ac:dyDescent="0.25">
      <c r="A30" s="339"/>
      <c r="B30" s="339"/>
      <c r="C30" s="339"/>
      <c r="D30" s="339"/>
      <c r="F30" s="257"/>
      <c r="G30" s="257"/>
      <c r="H30" s="258"/>
      <c r="J30" s="257"/>
    </row>
    <row r="31" spans="1:14" s="241" customFormat="1" ht="27.6" customHeight="1" x14ac:dyDescent="0.25">
      <c r="A31" s="336" t="s">
        <v>336</v>
      </c>
      <c r="B31" s="89"/>
      <c r="C31" s="89"/>
      <c r="D31" s="89"/>
      <c r="E31" s="89"/>
      <c r="F31" s="257"/>
      <c r="G31" s="257"/>
      <c r="H31" s="258"/>
      <c r="I31" s="66"/>
      <c r="J31" s="257"/>
    </row>
    <row r="32" spans="1:14" s="241" customFormat="1" ht="27.6" x14ac:dyDescent="0.25">
      <c r="A32" s="77" t="s">
        <v>73</v>
      </c>
      <c r="B32" s="75" t="s">
        <v>32</v>
      </c>
      <c r="C32" s="74" t="s">
        <v>69</v>
      </c>
      <c r="D32" s="74" t="s">
        <v>26</v>
      </c>
    </row>
    <row r="33" spans="1:10" s="241" customFormat="1" x14ac:dyDescent="0.25">
      <c r="A33" s="28" t="s">
        <v>3</v>
      </c>
      <c r="B33" s="235">
        <v>5</v>
      </c>
      <c r="C33" s="236">
        <v>10029.290000000001</v>
      </c>
      <c r="D33" s="59">
        <f t="shared" ref="D33:D44" si="5">C33/$C$27</f>
        <v>3.8301386250004636E-3</v>
      </c>
    </row>
    <row r="34" spans="1:10" s="241" customFormat="1" hidden="1" x14ac:dyDescent="0.25">
      <c r="A34" s="28" t="s">
        <v>1</v>
      </c>
      <c r="B34" s="237">
        <v>0</v>
      </c>
      <c r="C34" s="236">
        <v>0</v>
      </c>
      <c r="D34" s="59">
        <f t="shared" si="5"/>
        <v>0</v>
      </c>
    </row>
    <row r="35" spans="1:10" s="241" customFormat="1" hidden="1" x14ac:dyDescent="0.25">
      <c r="A35" s="28" t="s">
        <v>71</v>
      </c>
      <c r="B35" s="237">
        <v>0</v>
      </c>
      <c r="C35" s="236">
        <v>0</v>
      </c>
      <c r="D35" s="59">
        <f t="shared" si="5"/>
        <v>0</v>
      </c>
    </row>
    <row r="36" spans="1:10" s="241" customFormat="1" hidden="1" x14ac:dyDescent="0.25">
      <c r="A36" s="28" t="s">
        <v>33</v>
      </c>
      <c r="B36" s="237">
        <v>0</v>
      </c>
      <c r="C36" s="236">
        <v>0</v>
      </c>
      <c r="D36" s="59">
        <f t="shared" si="5"/>
        <v>0</v>
      </c>
    </row>
    <row r="37" spans="1:10" s="241" customFormat="1" hidden="1" x14ac:dyDescent="0.25">
      <c r="A37" s="28" t="s">
        <v>2</v>
      </c>
      <c r="B37" s="237">
        <v>0</v>
      </c>
      <c r="C37" s="236">
        <v>0</v>
      </c>
      <c r="D37" s="59">
        <f t="shared" si="5"/>
        <v>0</v>
      </c>
    </row>
    <row r="38" spans="1:10" s="241" customFormat="1" ht="13.8" hidden="1" customHeight="1" x14ac:dyDescent="0.25">
      <c r="A38" s="28" t="s">
        <v>304</v>
      </c>
      <c r="B38" s="237">
        <v>0</v>
      </c>
      <c r="C38" s="236">
        <v>0</v>
      </c>
      <c r="D38" s="59">
        <f t="shared" si="5"/>
        <v>0</v>
      </c>
    </row>
    <row r="39" spans="1:10" s="241" customFormat="1" ht="13.8" hidden="1" customHeight="1" x14ac:dyDescent="0.25">
      <c r="A39" s="28" t="s">
        <v>305</v>
      </c>
      <c r="B39" s="237">
        <v>0</v>
      </c>
      <c r="C39" s="236">
        <v>0</v>
      </c>
      <c r="D39" s="59">
        <f t="shared" si="5"/>
        <v>0</v>
      </c>
    </row>
    <row r="40" spans="1:10" s="241" customFormat="1" hidden="1" x14ac:dyDescent="0.25">
      <c r="A40" s="28" t="s">
        <v>4</v>
      </c>
      <c r="B40" s="237">
        <v>0</v>
      </c>
      <c r="C40" s="236">
        <v>0</v>
      </c>
      <c r="D40" s="59">
        <f t="shared" si="5"/>
        <v>0</v>
      </c>
      <c r="G40" s="394"/>
    </row>
    <row r="41" spans="1:10" s="241" customFormat="1" hidden="1" x14ac:dyDescent="0.25">
      <c r="A41" s="28" t="s">
        <v>311</v>
      </c>
      <c r="B41" s="237">
        <v>0</v>
      </c>
      <c r="C41" s="236">
        <v>0</v>
      </c>
      <c r="D41" s="59">
        <f t="shared" si="5"/>
        <v>0</v>
      </c>
    </row>
    <row r="42" spans="1:10" s="241" customFormat="1" hidden="1" x14ac:dyDescent="0.25">
      <c r="A42" s="28" t="s">
        <v>6</v>
      </c>
      <c r="B42" s="237">
        <v>0</v>
      </c>
      <c r="C42" s="236">
        <v>0</v>
      </c>
      <c r="D42" s="59">
        <f t="shared" si="5"/>
        <v>0</v>
      </c>
      <c r="G42" s="394"/>
    </row>
    <row r="43" spans="1:10" s="241" customFormat="1" hidden="1" x14ac:dyDescent="0.25">
      <c r="A43" s="28" t="s">
        <v>5</v>
      </c>
      <c r="B43" s="237">
        <v>0</v>
      </c>
      <c r="C43" s="236">
        <v>0</v>
      </c>
      <c r="D43" s="59">
        <f t="shared" si="5"/>
        <v>0</v>
      </c>
    </row>
    <row r="44" spans="1:10" s="241" customFormat="1" hidden="1" x14ac:dyDescent="0.25">
      <c r="A44" s="28" t="s">
        <v>72</v>
      </c>
      <c r="B44" s="237">
        <v>0</v>
      </c>
      <c r="C44" s="236">
        <v>0</v>
      </c>
      <c r="D44" s="59">
        <f t="shared" si="5"/>
        <v>0</v>
      </c>
    </row>
    <row r="45" spans="1:10" s="241" customFormat="1" ht="13.8" customHeight="1" x14ac:dyDescent="0.25">
      <c r="A45" s="538" t="s">
        <v>0</v>
      </c>
      <c r="B45" s="260">
        <f>SUM(B33:B44)</f>
        <v>5</v>
      </c>
      <c r="C45" s="260">
        <f>SUM(C33:C44)</f>
        <v>10029.290000000001</v>
      </c>
      <c r="D45" s="261">
        <f>SUM(D33:D44)</f>
        <v>3.8301386250004636E-3</v>
      </c>
    </row>
    <row r="46" spans="1:10" s="66" customFormat="1" ht="25.8" customHeight="1" x14ac:dyDescent="0.25">
      <c r="A46" s="23"/>
      <c r="B46" s="91"/>
      <c r="C46" s="92"/>
      <c r="D46" s="93"/>
    </row>
    <row r="47" spans="1:10" ht="26.4" customHeight="1" x14ac:dyDescent="0.25">
      <c r="A47" s="595" t="s">
        <v>310</v>
      </c>
      <c r="B47" s="595"/>
      <c r="C47" s="595"/>
      <c r="D47" s="595"/>
      <c r="F47" s="601" t="str">
        <f>'Annual Capacity'!Y2</f>
        <v>Previously Reported through 03/31/2021</v>
      </c>
      <c r="G47" s="601"/>
      <c r="H47" s="602" t="str">
        <f>'Annual Capacity'!AB2</f>
        <v>Difference between 03/31/2021 and 04/30/2021</v>
      </c>
      <c r="I47" s="602"/>
      <c r="J47" s="602"/>
    </row>
    <row r="48" spans="1:10" s="66" customFormat="1" ht="5.4" customHeight="1" x14ac:dyDescent="0.25">
      <c r="A48" s="339"/>
      <c r="B48" s="339"/>
      <c r="C48" s="339"/>
      <c r="D48" s="339"/>
      <c r="F48" s="601"/>
      <c r="G48" s="601"/>
      <c r="H48" s="602"/>
      <c r="I48" s="602"/>
      <c r="J48" s="602"/>
    </row>
    <row r="49" spans="1:12" ht="27.6" customHeight="1" x14ac:dyDescent="0.25">
      <c r="A49" s="336" t="s">
        <v>335</v>
      </c>
      <c r="B49" s="89"/>
      <c r="C49" s="89"/>
      <c r="D49" s="89"/>
      <c r="E49" s="89"/>
      <c r="F49" s="600"/>
      <c r="G49" s="600"/>
      <c r="H49" s="600"/>
      <c r="I49" s="600"/>
      <c r="J49" s="600"/>
    </row>
    <row r="50" spans="1:12" ht="27.6" customHeight="1" x14ac:dyDescent="0.25">
      <c r="A50" s="78" t="s">
        <v>317</v>
      </c>
      <c r="B50" s="70" t="s">
        <v>21</v>
      </c>
      <c r="C50" s="52" t="s">
        <v>69</v>
      </c>
      <c r="D50" s="52" t="s">
        <v>26</v>
      </c>
      <c r="F50" s="262" t="s">
        <v>7</v>
      </c>
      <c r="G50" s="263" t="s">
        <v>27</v>
      </c>
      <c r="H50" s="262" t="s">
        <v>7</v>
      </c>
      <c r="J50" s="262" t="s">
        <v>27</v>
      </c>
    </row>
    <row r="51" spans="1:12" ht="14.4" x14ac:dyDescent="0.3">
      <c r="A51" s="47" t="s">
        <v>15</v>
      </c>
      <c r="B51" s="48">
        <v>80</v>
      </c>
      <c r="C51" s="48">
        <v>80859.649000000005</v>
      </c>
      <c r="D51" s="49">
        <f t="shared" ref="D51:D56" si="6">C51/$C$57</f>
        <v>0.1131306887513952</v>
      </c>
      <c r="F51" s="264">
        <v>80</v>
      </c>
      <c r="G51" s="264">
        <v>80859.649000000005</v>
      </c>
      <c r="H51" s="265">
        <f t="shared" ref="H51:H56" si="7">B51-F51</f>
        <v>0</v>
      </c>
      <c r="J51" s="266">
        <f t="shared" ref="J51:J56" si="8">C51-G51</f>
        <v>0</v>
      </c>
    </row>
    <row r="52" spans="1:12" ht="14.4" x14ac:dyDescent="0.3">
      <c r="A52" s="47" t="s">
        <v>22</v>
      </c>
      <c r="B52" s="48">
        <v>31</v>
      </c>
      <c r="C52" s="48">
        <v>194412.08</v>
      </c>
      <c r="D52" s="49">
        <f t="shared" si="6"/>
        <v>0.27200183013398116</v>
      </c>
      <c r="F52" s="264">
        <v>31</v>
      </c>
      <c r="G52" s="264">
        <v>194412.08</v>
      </c>
      <c r="H52" s="265">
        <f t="shared" si="7"/>
        <v>0</v>
      </c>
      <c r="J52" s="266">
        <f t="shared" si="8"/>
        <v>0</v>
      </c>
    </row>
    <row r="53" spans="1:12" ht="14.4" x14ac:dyDescent="0.3">
      <c r="A53" s="47" t="s">
        <v>312</v>
      </c>
      <c r="B53" s="48">
        <v>2</v>
      </c>
      <c r="C53" s="48">
        <v>42956.33</v>
      </c>
      <c r="D53" s="49">
        <f t="shared" si="6"/>
        <v>6.0100176778311518E-2</v>
      </c>
      <c r="F53" s="264">
        <v>2</v>
      </c>
      <c r="G53" s="264">
        <v>42956.33</v>
      </c>
      <c r="H53" s="265">
        <f t="shared" si="7"/>
        <v>0</v>
      </c>
      <c r="J53" s="266">
        <f t="shared" si="8"/>
        <v>0</v>
      </c>
    </row>
    <row r="54" spans="1:12" ht="14.4" x14ac:dyDescent="0.3">
      <c r="A54" s="47" t="s">
        <v>23</v>
      </c>
      <c r="B54" s="48">
        <v>12</v>
      </c>
      <c r="C54" s="48">
        <v>94478.23</v>
      </c>
      <c r="D54" s="49">
        <f t="shared" si="6"/>
        <v>0.13218443765335572</v>
      </c>
      <c r="F54" s="264">
        <v>12</v>
      </c>
      <c r="G54" s="264">
        <v>94478.23</v>
      </c>
      <c r="H54" s="265">
        <f t="shared" si="7"/>
        <v>0</v>
      </c>
      <c r="J54" s="266">
        <f t="shared" si="8"/>
        <v>0</v>
      </c>
    </row>
    <row r="55" spans="1:12" ht="14.4" x14ac:dyDescent="0.3">
      <c r="A55" s="50" t="s">
        <v>24</v>
      </c>
      <c r="B55" s="51">
        <v>21</v>
      </c>
      <c r="C55" s="51">
        <v>179513.48</v>
      </c>
      <c r="D55" s="49">
        <f t="shared" si="6"/>
        <v>0.25115720737991093</v>
      </c>
      <c r="F55" s="267">
        <v>21</v>
      </c>
      <c r="G55" s="267">
        <v>179513.48</v>
      </c>
      <c r="H55" s="265">
        <f t="shared" si="7"/>
        <v>0</v>
      </c>
      <c r="J55" s="266">
        <f t="shared" si="8"/>
        <v>0</v>
      </c>
      <c r="K55" s="90"/>
    </row>
    <row r="56" spans="1:12" ht="14.4" x14ac:dyDescent="0.3">
      <c r="A56" s="50" t="s">
        <v>28</v>
      </c>
      <c r="B56" s="51">
        <v>33</v>
      </c>
      <c r="C56" s="51">
        <v>122525.716</v>
      </c>
      <c r="D56" s="49">
        <f t="shared" si="6"/>
        <v>0.17142565930304549</v>
      </c>
      <c r="F56" s="267">
        <v>33</v>
      </c>
      <c r="G56" s="267">
        <v>122525.716</v>
      </c>
      <c r="H56" s="265">
        <f t="shared" si="7"/>
        <v>0</v>
      </c>
      <c r="J56" s="266">
        <f t="shared" si="8"/>
        <v>0</v>
      </c>
      <c r="K56" s="87"/>
    </row>
    <row r="57" spans="1:12" x14ac:dyDescent="0.25">
      <c r="A57" s="52" t="s">
        <v>25</v>
      </c>
      <c r="B57" s="53">
        <f>SUM(B51:B56)</f>
        <v>179</v>
      </c>
      <c r="C57" s="53">
        <f>SUM(C51:C56)</f>
        <v>714745.48499999999</v>
      </c>
      <c r="D57" s="54">
        <f>SUM(D51:D56)</f>
        <v>1</v>
      </c>
      <c r="F57" s="268">
        <f>SUM(F51:F56)</f>
        <v>179</v>
      </c>
      <c r="G57" s="269">
        <f>SUM(G51:G56)</f>
        <v>714745.48499999999</v>
      </c>
      <c r="H57" s="269">
        <f>SUM(H51:H56)</f>
        <v>0</v>
      </c>
      <c r="J57" s="270">
        <f>SUM(J51:J56)</f>
        <v>0</v>
      </c>
      <c r="K57" s="90"/>
    </row>
    <row r="58" spans="1:12" s="241" customFormat="1" ht="14.4" x14ac:dyDescent="0.25">
      <c r="A58" s="271"/>
      <c r="B58" s="272"/>
      <c r="C58" s="273"/>
      <c r="D58" s="274"/>
      <c r="E58" s="242"/>
      <c r="F58" s="239"/>
      <c r="G58" s="240"/>
      <c r="H58" s="601" t="str">
        <f>H47</f>
        <v>Difference between 03/31/2021 and 04/30/2021</v>
      </c>
      <c r="I58" s="601"/>
      <c r="J58" s="601"/>
      <c r="K58" s="240"/>
      <c r="L58" s="240"/>
    </row>
    <row r="59" spans="1:12" s="241" customFormat="1" ht="33.6" customHeight="1" x14ac:dyDescent="0.25">
      <c r="A59" s="336" t="s">
        <v>336</v>
      </c>
      <c r="B59" s="89"/>
      <c r="C59" s="89"/>
      <c r="D59" s="89"/>
      <c r="E59" s="89"/>
      <c r="F59" s="600" t="str">
        <f>F47</f>
        <v>Previously Reported through 03/31/2021</v>
      </c>
      <c r="G59" s="600"/>
      <c r="H59" s="600"/>
      <c r="I59" s="600"/>
      <c r="J59" s="600"/>
    </row>
    <row r="60" spans="1:12" s="241" customFormat="1" ht="27.6" customHeight="1" x14ac:dyDescent="0.25">
      <c r="A60" s="78" t="s">
        <v>317</v>
      </c>
      <c r="B60" s="246" t="s">
        <v>21</v>
      </c>
      <c r="C60" s="52" t="s">
        <v>69</v>
      </c>
      <c r="D60" s="52" t="s">
        <v>26</v>
      </c>
      <c r="F60" s="262" t="s">
        <v>7</v>
      </c>
      <c r="G60" s="263" t="s">
        <v>27</v>
      </c>
      <c r="H60" s="262" t="s">
        <v>7</v>
      </c>
      <c r="J60" s="262" t="s">
        <v>27</v>
      </c>
    </row>
    <row r="61" spans="1:12" s="241" customFormat="1" ht="14.4" x14ac:dyDescent="0.3">
      <c r="A61" s="47" t="s">
        <v>312</v>
      </c>
      <c r="B61" s="48">
        <v>1</v>
      </c>
      <c r="C61" s="48">
        <v>4779</v>
      </c>
      <c r="D61" s="49">
        <f>C61/$C$57</f>
        <v>6.6862961715665825E-3</v>
      </c>
      <c r="F61" s="264">
        <v>1</v>
      </c>
      <c r="G61" s="264">
        <v>4779</v>
      </c>
      <c r="H61" s="265">
        <f>B61-F61</f>
        <v>0</v>
      </c>
      <c r="J61" s="266">
        <f>C61-G61</f>
        <v>0</v>
      </c>
    </row>
    <row r="62" spans="1:12" s="241" customFormat="1" ht="14.4" x14ac:dyDescent="0.3">
      <c r="A62" s="50" t="s">
        <v>24</v>
      </c>
      <c r="B62" s="51">
        <v>4</v>
      </c>
      <c r="C62" s="51">
        <v>16469.64</v>
      </c>
      <c r="D62" s="49">
        <f>C62/$C$57</f>
        <v>2.304266392112991E-2</v>
      </c>
      <c r="F62" s="267">
        <v>4</v>
      </c>
      <c r="G62" s="267">
        <v>16469.64</v>
      </c>
      <c r="H62" s="265">
        <f>B62-F62</f>
        <v>0</v>
      </c>
      <c r="J62" s="266">
        <f>C62-G62</f>
        <v>0</v>
      </c>
      <c r="K62" s="90"/>
    </row>
    <row r="63" spans="1:12" s="241" customFormat="1" x14ac:dyDescent="0.25">
      <c r="A63" s="52" t="s">
        <v>25</v>
      </c>
      <c r="B63" s="53">
        <f>SUM(B61:B62)</f>
        <v>5</v>
      </c>
      <c r="C63" s="53">
        <f>SUM(C61:C62)</f>
        <v>21248.639999999999</v>
      </c>
      <c r="D63" s="54">
        <f>SUM(D61:D62)</f>
        <v>2.9728960092696492E-2</v>
      </c>
      <c r="F63" s="268">
        <f>SUM(F61:F62)</f>
        <v>5</v>
      </c>
      <c r="G63" s="269">
        <f>SUM(G61:G62)</f>
        <v>21248.639999999999</v>
      </c>
      <c r="H63" s="269">
        <f>SUM(H61:H62)</f>
        <v>0</v>
      </c>
      <c r="J63" s="270">
        <f>SUM(J61:J62)</f>
        <v>0</v>
      </c>
      <c r="K63" s="90"/>
    </row>
    <row r="64" spans="1:12" ht="9" customHeight="1" x14ac:dyDescent="0.25"/>
    <row r="66" spans="1:6" x14ac:dyDescent="0.25">
      <c r="F66" s="90"/>
    </row>
    <row r="67" spans="1:6" x14ac:dyDescent="0.25">
      <c r="A67" s="240"/>
      <c r="F67" s="90"/>
    </row>
    <row r="68" spans="1:6" x14ac:dyDescent="0.25">
      <c r="F68" s="90"/>
    </row>
  </sheetData>
  <mergeCells count="11">
    <mergeCell ref="A1:C1"/>
    <mergeCell ref="A47:D47"/>
    <mergeCell ref="J13:L13"/>
    <mergeCell ref="A11:D11"/>
    <mergeCell ref="F59:G59"/>
    <mergeCell ref="F47:G49"/>
    <mergeCell ref="H47:J49"/>
    <mergeCell ref="H58:J59"/>
    <mergeCell ref="B13:D13"/>
    <mergeCell ref="F13:H13"/>
    <mergeCell ref="A29:D29"/>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20"/>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40" customWidth="1"/>
    <col min="14" max="14" width="11.6640625" customWidth="1"/>
    <col min="15" max="15" width="17.21875" customWidth="1"/>
    <col min="16" max="16" width="17" customWidth="1"/>
  </cols>
  <sheetData>
    <row r="1" spans="1:13" s="240" customFormat="1" ht="26.4" customHeight="1" x14ac:dyDescent="0.25">
      <c r="A1" s="607" t="s">
        <v>333</v>
      </c>
      <c r="B1" s="607"/>
      <c r="C1" s="607"/>
      <c r="D1" s="335">
        <f>'Annual Capacity'!P1</f>
        <v>44316</v>
      </c>
    </row>
    <row r="2" spans="1:13" s="240" customFormat="1" x14ac:dyDescent="0.25"/>
    <row r="3" spans="1:13" ht="27.6" x14ac:dyDescent="0.25">
      <c r="A3" s="292" t="s">
        <v>319</v>
      </c>
      <c r="B3" s="305" t="s">
        <v>320</v>
      </c>
      <c r="C3" s="75" t="s">
        <v>32</v>
      </c>
      <c r="D3" s="74" t="s">
        <v>69</v>
      </c>
      <c r="E3" s="74" t="s">
        <v>26</v>
      </c>
    </row>
    <row r="4" spans="1:13" ht="27.6" customHeight="1" x14ac:dyDescent="0.25">
      <c r="A4" s="291" t="s">
        <v>341</v>
      </c>
      <c r="B4" s="305">
        <v>1</v>
      </c>
      <c r="C4" s="423">
        <v>4</v>
      </c>
      <c r="D4" s="424">
        <v>16469.64</v>
      </c>
      <c r="E4" s="295">
        <f>D4/$D$13</f>
        <v>6.6218187787708119E-2</v>
      </c>
    </row>
    <row r="5" spans="1:13" s="240" customFormat="1" ht="27.6" customHeight="1" x14ac:dyDescent="0.25">
      <c r="A5" s="291" t="s">
        <v>321</v>
      </c>
      <c r="B5" s="305">
        <v>1</v>
      </c>
      <c r="C5" s="423">
        <v>1</v>
      </c>
      <c r="D5" s="424">
        <v>4779</v>
      </c>
      <c r="E5" s="295">
        <f t="shared" ref="E5:E12" si="0">D5/$D$13</f>
        <v>1.9214549889217804E-2</v>
      </c>
    </row>
    <row r="6" spans="1:13" s="240" customFormat="1" ht="27.6" customHeight="1" x14ac:dyDescent="0.25">
      <c r="A6" s="291" t="s">
        <v>322</v>
      </c>
      <c r="B6" s="305">
        <v>1</v>
      </c>
      <c r="C6" s="293">
        <v>357</v>
      </c>
      <c r="D6" s="294">
        <v>109804.29</v>
      </c>
      <c r="E6" s="295">
        <f t="shared" si="0"/>
        <v>0.44148148320885955</v>
      </c>
    </row>
    <row r="7" spans="1:13" s="240" customFormat="1" ht="27.6" customHeight="1" x14ac:dyDescent="0.25">
      <c r="A7" s="291" t="s">
        <v>314</v>
      </c>
      <c r="B7" s="305">
        <v>0.85</v>
      </c>
      <c r="C7" s="423">
        <v>5</v>
      </c>
      <c r="D7" s="424">
        <v>10029.290000000001</v>
      </c>
      <c r="E7" s="295">
        <f t="shared" si="0"/>
        <v>4.032397845960102E-2</v>
      </c>
    </row>
    <row r="8" spans="1:13" s="240" customFormat="1" ht="27.6" customHeight="1" x14ac:dyDescent="0.25">
      <c r="A8" s="291" t="s">
        <v>370</v>
      </c>
      <c r="B8" s="305">
        <v>0.6</v>
      </c>
      <c r="C8" s="421"/>
      <c r="D8" s="422"/>
      <c r="E8" s="295">
        <f t="shared" si="0"/>
        <v>0</v>
      </c>
    </row>
    <row r="9" spans="1:13" s="240" customFormat="1" ht="27.6" customHeight="1" x14ac:dyDescent="0.25">
      <c r="A9" s="291" t="s">
        <v>323</v>
      </c>
      <c r="B9" s="305">
        <v>0.6</v>
      </c>
      <c r="C9" s="421"/>
      <c r="D9" s="422"/>
      <c r="E9" s="295">
        <f t="shared" si="0"/>
        <v>0</v>
      </c>
    </row>
    <row r="10" spans="1:13" s="240" customFormat="1" ht="27.6" customHeight="1" x14ac:dyDescent="0.25">
      <c r="A10" s="291" t="s">
        <v>324</v>
      </c>
      <c r="B10" s="305">
        <v>0.6</v>
      </c>
      <c r="C10" s="293">
        <v>125</v>
      </c>
      <c r="D10" s="294">
        <v>1887.2</v>
      </c>
      <c r="E10" s="295">
        <f t="shared" si="0"/>
        <v>7.5877167924109316E-3</v>
      </c>
    </row>
    <row r="11" spans="1:13" s="240" customFormat="1" ht="27.6" customHeight="1" x14ac:dyDescent="0.25">
      <c r="A11" s="291" t="s">
        <v>325</v>
      </c>
      <c r="B11" s="305">
        <v>0.6</v>
      </c>
      <c r="C11" s="293">
        <v>11059</v>
      </c>
      <c r="D11" s="294">
        <v>96139.24</v>
      </c>
      <c r="E11" s="295">
        <f t="shared" si="0"/>
        <v>0.38653949012167488</v>
      </c>
      <c r="I11" s="395"/>
    </row>
    <row r="12" spans="1:13" s="240" customFormat="1" ht="27.6" customHeight="1" x14ac:dyDescent="0.25">
      <c r="A12" s="291" t="s">
        <v>326</v>
      </c>
      <c r="B12" s="305">
        <v>0.6</v>
      </c>
      <c r="C12" s="293">
        <v>14</v>
      </c>
      <c r="D12" s="294">
        <v>9609.11</v>
      </c>
      <c r="E12" s="295">
        <f t="shared" si="0"/>
        <v>3.8634593740527669E-2</v>
      </c>
    </row>
    <row r="13" spans="1:13" ht="27" customHeight="1" x14ac:dyDescent="0.25">
      <c r="A13" s="240"/>
      <c r="B13" s="296"/>
      <c r="C13" s="297">
        <f>SUM(C4:C12)</f>
        <v>11565</v>
      </c>
      <c r="D13" s="298">
        <f>SUM(D4:D12)</f>
        <v>248717.77000000002</v>
      </c>
      <c r="E13" s="299">
        <f>SUM(E4:E12)</f>
        <v>0.99999999999999989</v>
      </c>
      <c r="M13" s="284"/>
    </row>
    <row r="14" spans="1:13" x14ac:dyDescent="0.25">
      <c r="M14" s="284"/>
    </row>
    <row r="15" spans="1:13" ht="45.6" customHeight="1" x14ac:dyDescent="0.25">
      <c r="A15" s="608" t="s">
        <v>365</v>
      </c>
      <c r="B15" s="608"/>
      <c r="C15" s="608"/>
      <c r="D15" s="608"/>
      <c r="M15" s="284"/>
    </row>
    <row r="16" spans="1:13" s="419" customFormat="1" ht="6" customHeight="1" x14ac:dyDescent="0.25">
      <c r="A16" s="418"/>
      <c r="B16" s="418"/>
      <c r="C16" s="418"/>
      <c r="D16" s="418"/>
      <c r="M16" s="284"/>
    </row>
    <row r="17" spans="1:13" ht="19.2" customHeight="1" x14ac:dyDescent="0.25">
      <c r="A17" s="609" t="s">
        <v>364</v>
      </c>
      <c r="B17" s="609"/>
      <c r="C17" s="420">
        <v>50</v>
      </c>
      <c r="D17" s="417">
        <v>433.43</v>
      </c>
      <c r="M17" s="284"/>
    </row>
    <row r="19" spans="1:13" x14ac:dyDescent="0.25">
      <c r="C19" s="395"/>
      <c r="D19" s="395"/>
    </row>
    <row r="20" spans="1:13" x14ac:dyDescent="0.25">
      <c r="C20" s="395"/>
      <c r="D20" s="395"/>
    </row>
  </sheetData>
  <mergeCells count="3">
    <mergeCell ref="A1:C1"/>
    <mergeCell ref="A15:D15"/>
    <mergeCell ref="A17:B17"/>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75" zoomScaleNormal="75"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17" customWidth="1"/>
    <col min="5" max="5" width="8.6640625" style="40" customWidth="1"/>
    <col min="6" max="6" width="19" style="40" customWidth="1"/>
    <col min="7" max="7" width="11.77734375" style="40" customWidth="1"/>
    <col min="8" max="8" width="3.5546875" style="317" customWidth="1"/>
    <col min="9" max="9" width="12.6640625" style="40" customWidth="1"/>
    <col min="10" max="10" width="14.88671875" style="40" bestFit="1" customWidth="1"/>
    <col min="11" max="11" width="13" style="40" customWidth="1"/>
    <col min="12" max="12" width="3.21875" style="317" customWidth="1"/>
    <col min="13" max="13" width="13.77734375" style="40" customWidth="1"/>
    <col min="14" max="14" width="13.33203125" style="40" customWidth="1"/>
    <col min="15" max="15" width="12.33203125" style="40" customWidth="1"/>
    <col min="16" max="16384" width="9.109375" style="40"/>
  </cols>
  <sheetData>
    <row r="1" spans="1:18" ht="21" x14ac:dyDescent="0.25">
      <c r="A1" s="610" t="s">
        <v>332</v>
      </c>
      <c r="B1" s="610"/>
      <c r="C1" s="610"/>
      <c r="D1" s="610"/>
      <c r="E1" s="610"/>
      <c r="F1" s="610"/>
      <c r="G1" s="610"/>
      <c r="H1" s="620">
        <f>'Annual Capacity'!P1</f>
        <v>44316</v>
      </c>
      <c r="I1" s="620"/>
      <c r="J1" s="325"/>
      <c r="K1" s="254"/>
      <c r="L1" s="315"/>
      <c r="M1" s="253"/>
      <c r="N1" s="253"/>
      <c r="O1" s="254"/>
    </row>
    <row r="2" spans="1:18" ht="21" x14ac:dyDescent="0.25">
      <c r="A2" s="619" t="s">
        <v>309</v>
      </c>
      <c r="B2" s="619"/>
      <c r="C2" s="619"/>
      <c r="D2" s="619"/>
      <c r="E2" s="619"/>
      <c r="F2" s="619"/>
      <c r="G2" s="619"/>
      <c r="H2" s="213"/>
      <c r="I2" s="623"/>
      <c r="J2" s="623"/>
      <c r="K2" s="623"/>
      <c r="L2" s="213"/>
      <c r="M2" s="623"/>
      <c r="N2" s="623"/>
      <c r="O2" s="623"/>
    </row>
    <row r="3" spans="1:18" ht="21" x14ac:dyDescent="0.25">
      <c r="A3" s="610" t="s">
        <v>334</v>
      </c>
      <c r="B3" s="610"/>
      <c r="C3" s="610"/>
      <c r="D3" s="610"/>
      <c r="E3" s="610"/>
      <c r="F3" s="610"/>
      <c r="G3" s="610"/>
      <c r="H3" s="213"/>
      <c r="I3" s="623"/>
      <c r="J3" s="623"/>
      <c r="K3" s="623"/>
      <c r="L3" s="213"/>
      <c r="M3" s="623"/>
      <c r="N3" s="623"/>
      <c r="O3" s="623"/>
    </row>
    <row r="4" spans="1:18" ht="18.600000000000001" customHeight="1" x14ac:dyDescent="0.25">
      <c r="A4" s="245"/>
      <c r="B4" s="245"/>
      <c r="C4" s="245"/>
      <c r="D4" s="316"/>
      <c r="E4" s="245"/>
      <c r="F4" s="245"/>
      <c r="G4" s="245"/>
      <c r="H4" s="316"/>
      <c r="I4" s="245"/>
      <c r="J4" s="245"/>
      <c r="K4" s="245"/>
      <c r="L4" s="316"/>
      <c r="M4" s="280"/>
      <c r="N4" s="280"/>
      <c r="O4" s="280"/>
    </row>
    <row r="5" spans="1:18" x14ac:dyDescent="0.25">
      <c r="A5" s="306"/>
      <c r="B5" s="306"/>
      <c r="C5" s="306"/>
      <c r="D5" s="306"/>
      <c r="E5" s="611" t="s">
        <v>335</v>
      </c>
      <c r="F5" s="612"/>
      <c r="G5" s="613"/>
      <c r="H5" s="306"/>
      <c r="I5" s="617" t="s">
        <v>336</v>
      </c>
      <c r="J5" s="617"/>
      <c r="K5" s="617"/>
      <c r="L5" s="306"/>
      <c r="M5" s="626" t="s">
        <v>331</v>
      </c>
      <c r="N5" s="626"/>
      <c r="O5" s="626"/>
    </row>
    <row r="6" spans="1:18" s="55" customFormat="1" ht="17.399999999999999" customHeight="1" x14ac:dyDescent="0.25">
      <c r="A6" s="307"/>
      <c r="B6" s="307"/>
      <c r="C6" s="307"/>
      <c r="D6" s="307"/>
      <c r="E6" s="614" t="s">
        <v>74</v>
      </c>
      <c r="F6" s="615"/>
      <c r="G6" s="616"/>
      <c r="H6" s="307"/>
      <c r="I6" s="618" t="s">
        <v>74</v>
      </c>
      <c r="J6" s="618"/>
      <c r="K6" s="618"/>
      <c r="L6" s="307"/>
      <c r="M6" s="625" t="s">
        <v>74</v>
      </c>
      <c r="N6" s="625"/>
      <c r="O6" s="625"/>
    </row>
    <row r="7" spans="1:18" s="55" customFormat="1" ht="41.4" x14ac:dyDescent="0.25">
      <c r="A7" s="300" t="s">
        <v>34</v>
      </c>
      <c r="B7" s="56" t="s">
        <v>20</v>
      </c>
      <c r="C7" s="56"/>
      <c r="D7" s="314"/>
      <c r="E7" s="255" t="s">
        <v>315</v>
      </c>
      <c r="F7" s="255" t="s">
        <v>27</v>
      </c>
      <c r="G7" s="255" t="s">
        <v>35</v>
      </c>
      <c r="H7" s="314"/>
      <c r="I7" s="255" t="s">
        <v>315</v>
      </c>
      <c r="J7" s="255" t="s">
        <v>27</v>
      </c>
      <c r="K7" s="255" t="s">
        <v>35</v>
      </c>
      <c r="L7" s="314"/>
      <c r="M7" s="255" t="s">
        <v>315</v>
      </c>
      <c r="N7" s="255" t="s">
        <v>27</v>
      </c>
      <c r="O7" s="255" t="s">
        <v>35</v>
      </c>
    </row>
    <row r="8" spans="1:18" s="321" customFormat="1" ht="7.2" customHeight="1" x14ac:dyDescent="0.25">
      <c r="A8" s="310"/>
      <c r="B8" s="311"/>
      <c r="C8" s="311"/>
      <c r="D8" s="314"/>
      <c r="E8" s="320"/>
      <c r="F8" s="320"/>
      <c r="G8" s="320"/>
      <c r="H8" s="314"/>
      <c r="I8" s="320"/>
      <c r="J8" s="320"/>
      <c r="K8" s="320"/>
      <c r="L8" s="314"/>
      <c r="M8" s="320"/>
      <c r="N8" s="320"/>
      <c r="O8" s="320"/>
    </row>
    <row r="9" spans="1:18" s="55" customFormat="1" ht="14.4" x14ac:dyDescent="0.3">
      <c r="A9" s="73" t="s">
        <v>13</v>
      </c>
      <c r="B9" s="57" t="s">
        <v>36</v>
      </c>
      <c r="C9" s="57"/>
      <c r="D9" s="279"/>
      <c r="E9" s="58">
        <v>36370</v>
      </c>
      <c r="F9" s="58">
        <v>984610.50199999998</v>
      </c>
      <c r="G9" s="59">
        <f>F9/$F$11</f>
        <v>0.37601811437213356</v>
      </c>
      <c r="H9" s="279"/>
      <c r="I9" s="58">
        <v>4523</v>
      </c>
      <c r="J9" s="58">
        <v>93990.14</v>
      </c>
      <c r="K9" s="59">
        <f>J9/$J$11</f>
        <v>0.43139821603632234</v>
      </c>
      <c r="L9" s="279"/>
      <c r="M9" s="58">
        <f>SUM(E9+I9)</f>
        <v>40893</v>
      </c>
      <c r="N9" s="58">
        <f>SUM(F9+J9)</f>
        <v>1078600.642</v>
      </c>
      <c r="O9" s="59">
        <f>N9/$N$11</f>
        <v>0.38027205513225398</v>
      </c>
    </row>
    <row r="10" spans="1:18" s="55" customFormat="1" ht="14.4" x14ac:dyDescent="0.3">
      <c r="A10" s="308" t="s">
        <v>68</v>
      </c>
      <c r="B10" s="309" t="s">
        <v>37</v>
      </c>
      <c r="C10" s="309"/>
      <c r="D10" s="279"/>
      <c r="E10" s="318">
        <v>92822</v>
      </c>
      <c r="F10" s="318">
        <v>1633908.2990000001</v>
      </c>
      <c r="G10" s="319">
        <f>F10/$F$11</f>
        <v>0.62398188562786649</v>
      </c>
      <c r="H10" s="279"/>
      <c r="I10" s="318">
        <v>7082</v>
      </c>
      <c r="J10" s="318">
        <v>123883.13</v>
      </c>
      <c r="K10" s="59">
        <f>J10/$J$11</f>
        <v>0.56860178396367755</v>
      </c>
      <c r="L10" s="279"/>
      <c r="M10" s="318">
        <f>SUM(E10+I10)</f>
        <v>99904</v>
      </c>
      <c r="N10" s="318">
        <f>SUM(F10+J10)</f>
        <v>1757791.429</v>
      </c>
      <c r="O10" s="59">
        <f>N10/$N$11</f>
        <v>0.61972794486774607</v>
      </c>
      <c r="R10" s="396"/>
    </row>
    <row r="11" spans="1:18" s="62" customFormat="1" ht="13.8" x14ac:dyDescent="0.25">
      <c r="A11" s="627" t="s">
        <v>25</v>
      </c>
      <c r="B11" s="627"/>
      <c r="C11" s="627"/>
      <c r="D11" s="312"/>
      <c r="E11" s="60">
        <f>SUM(E9:E10)</f>
        <v>129192</v>
      </c>
      <c r="F11" s="60">
        <f>SUM(F9:F10)</f>
        <v>2618518.801</v>
      </c>
      <c r="G11" s="61">
        <f>SUM(G9:G10)</f>
        <v>1</v>
      </c>
      <c r="H11" s="312"/>
      <c r="I11" s="60">
        <f>SUM(I9:I10)</f>
        <v>11605</v>
      </c>
      <c r="J11" s="60">
        <f>SUM(J9:J10)</f>
        <v>217873.27000000002</v>
      </c>
      <c r="K11" s="61">
        <f>SUM(K9:K10)</f>
        <v>0.99999999999999989</v>
      </c>
      <c r="L11" s="312"/>
      <c r="M11" s="330">
        <f>SUM(M9:M10)</f>
        <v>140797</v>
      </c>
      <c r="N11" s="330">
        <f>SUM(N9:N10)</f>
        <v>2836392.071</v>
      </c>
      <c r="O11" s="331">
        <f>SUM(O9:O10)</f>
        <v>1</v>
      </c>
    </row>
    <row r="12" spans="1:18" s="55" customFormat="1" ht="3.6" customHeight="1" x14ac:dyDescent="0.25">
      <c r="A12" s="279"/>
      <c r="B12" s="279"/>
      <c r="C12" s="279"/>
      <c r="D12" s="279"/>
      <c r="E12" s="278"/>
      <c r="F12" s="64"/>
      <c r="G12" s="63"/>
      <c r="H12" s="279"/>
      <c r="I12" s="278"/>
      <c r="J12" s="64"/>
      <c r="K12" s="63"/>
      <c r="L12" s="279"/>
      <c r="M12" s="278"/>
      <c r="N12" s="64"/>
      <c r="O12" s="63"/>
    </row>
    <row r="13" spans="1:18" s="55" customFormat="1" ht="13.8" x14ac:dyDescent="0.25">
      <c r="D13" s="279"/>
      <c r="H13" s="279"/>
      <c r="L13" s="279"/>
    </row>
    <row r="14" spans="1:18" s="55" customFormat="1" ht="17.399999999999999" customHeight="1" x14ac:dyDescent="0.25">
      <c r="A14" s="307"/>
      <c r="B14" s="307"/>
      <c r="C14" s="307"/>
      <c r="D14" s="307"/>
      <c r="E14" s="618" t="s">
        <v>77</v>
      </c>
      <c r="F14" s="618"/>
      <c r="G14" s="618"/>
      <c r="H14" s="307"/>
      <c r="I14" s="621" t="s">
        <v>77</v>
      </c>
      <c r="J14" s="621"/>
      <c r="K14" s="622"/>
      <c r="L14" s="307"/>
      <c r="M14" s="625" t="s">
        <v>77</v>
      </c>
      <c r="N14" s="625"/>
      <c r="O14" s="625"/>
    </row>
    <row r="15" spans="1:18" s="55" customFormat="1" ht="41.4" x14ac:dyDescent="0.25">
      <c r="A15" s="300" t="s">
        <v>34</v>
      </c>
      <c r="B15" s="56" t="s">
        <v>20</v>
      </c>
      <c r="C15" s="56"/>
      <c r="D15" s="314"/>
      <c r="E15" s="255" t="s">
        <v>316</v>
      </c>
      <c r="F15" s="255" t="s">
        <v>27</v>
      </c>
      <c r="G15" s="255" t="s">
        <v>35</v>
      </c>
      <c r="H15" s="314"/>
      <c r="I15" s="255" t="s">
        <v>316</v>
      </c>
      <c r="J15" s="255" t="s">
        <v>27</v>
      </c>
      <c r="K15" s="255" t="s">
        <v>35</v>
      </c>
      <c r="L15" s="314"/>
      <c r="M15" s="255" t="s">
        <v>316</v>
      </c>
      <c r="N15" s="255" t="s">
        <v>27</v>
      </c>
      <c r="O15" s="255" t="s">
        <v>35</v>
      </c>
    </row>
    <row r="16" spans="1:18" s="55" customFormat="1" ht="14.4" x14ac:dyDescent="0.3">
      <c r="A16" s="73" t="s">
        <v>13</v>
      </c>
      <c r="B16" s="57" t="s">
        <v>36</v>
      </c>
      <c r="C16" s="57"/>
      <c r="D16" s="279"/>
      <c r="E16" s="58">
        <v>31923</v>
      </c>
      <c r="F16" s="58">
        <v>287312.29800000001</v>
      </c>
      <c r="G16" s="59">
        <f>F16/F18</f>
        <v>0.28086800821205699</v>
      </c>
      <c r="H16" s="279"/>
      <c r="I16" s="58">
        <v>4341</v>
      </c>
      <c r="J16" s="58">
        <v>41499.760000000002</v>
      </c>
      <c r="K16" s="59">
        <f>J16/$J$18</f>
        <v>0.42230482484526261</v>
      </c>
      <c r="L16" s="279"/>
      <c r="M16" s="58">
        <f>SUM(E16+I16)</f>
        <v>36264</v>
      </c>
      <c r="N16" s="58">
        <f>SUM(F16+J16)</f>
        <v>328812.05800000002</v>
      </c>
      <c r="O16" s="59">
        <f>N16/$N$18</f>
        <v>0.29326435028868036</v>
      </c>
      <c r="R16" s="396"/>
    </row>
    <row r="17" spans="1:15" s="55" customFormat="1" ht="14.4" x14ac:dyDescent="0.3">
      <c r="A17" s="73" t="s">
        <v>68</v>
      </c>
      <c r="B17" s="57" t="s">
        <v>37</v>
      </c>
      <c r="C17" s="57"/>
      <c r="D17" s="279"/>
      <c r="E17" s="58">
        <v>90179</v>
      </c>
      <c r="F17" s="58">
        <v>735631.89500000002</v>
      </c>
      <c r="G17" s="59">
        <f>F17/F18</f>
        <v>0.71913199178794307</v>
      </c>
      <c r="H17" s="279"/>
      <c r="I17" s="58">
        <v>6877</v>
      </c>
      <c r="J17" s="58">
        <v>56769.919999999998</v>
      </c>
      <c r="K17" s="59">
        <f>J17/$J$18</f>
        <v>0.57769517515473745</v>
      </c>
      <c r="L17" s="279"/>
      <c r="M17" s="58">
        <f>SUM(E17+I17)</f>
        <v>97056</v>
      </c>
      <c r="N17" s="58">
        <f>SUM(F17+J17)</f>
        <v>792401.81500000006</v>
      </c>
      <c r="O17" s="59">
        <f>N17/$N$18</f>
        <v>0.70673564971131964</v>
      </c>
    </row>
    <row r="18" spans="1:15" s="62" customFormat="1" ht="13.8" x14ac:dyDescent="0.25">
      <c r="A18" s="627" t="s">
        <v>25</v>
      </c>
      <c r="B18" s="627"/>
      <c r="C18" s="627"/>
      <c r="D18" s="312"/>
      <c r="E18" s="60">
        <f>SUM(E16:E17)</f>
        <v>122102</v>
      </c>
      <c r="F18" s="60">
        <f>SUM(F16:F17)</f>
        <v>1022944.193</v>
      </c>
      <c r="G18" s="61">
        <f>SUM(G16:G17)</f>
        <v>1</v>
      </c>
      <c r="H18" s="312"/>
      <c r="I18" s="60">
        <f>SUM(I16:I17)</f>
        <v>11218</v>
      </c>
      <c r="J18" s="60">
        <f>SUM(J16:J17)</f>
        <v>98269.68</v>
      </c>
      <c r="K18" s="61">
        <f>SUM(K16:K17)</f>
        <v>1</v>
      </c>
      <c r="L18" s="312"/>
      <c r="M18" s="330">
        <f>SUM(M16:M17)</f>
        <v>133320</v>
      </c>
      <c r="N18" s="330">
        <f>SUM(N16:N17)</f>
        <v>1121213.8730000001</v>
      </c>
      <c r="O18" s="331">
        <f>SUM(O16:O17)</f>
        <v>1</v>
      </c>
    </row>
    <row r="19" spans="1:15" s="55" customFormat="1" ht="3.6" customHeight="1" x14ac:dyDescent="0.25">
      <c r="A19" s="279"/>
      <c r="B19" s="279"/>
      <c r="C19" s="279"/>
      <c r="D19" s="279"/>
      <c r="E19" s="278"/>
      <c r="F19" s="64"/>
      <c r="G19" s="63"/>
      <c r="H19" s="279"/>
      <c r="I19" s="278"/>
      <c r="J19" s="64"/>
      <c r="K19" s="63"/>
      <c r="L19" s="279"/>
      <c r="M19" s="278"/>
      <c r="N19" s="64"/>
      <c r="O19" s="63"/>
    </row>
    <row r="20" spans="1:15" s="313" customFormat="1" ht="13.8" customHeight="1" x14ac:dyDescent="0.25">
      <c r="A20" s="279"/>
      <c r="B20" s="279"/>
      <c r="C20" s="279"/>
      <c r="D20" s="279"/>
      <c r="E20" s="322"/>
      <c r="F20" s="322"/>
      <c r="G20" s="279"/>
      <c r="H20" s="279"/>
      <c r="I20" s="322"/>
      <c r="J20" s="322"/>
      <c r="K20" s="279"/>
      <c r="L20" s="279"/>
      <c r="M20" s="322"/>
      <c r="N20" s="322"/>
      <c r="O20" s="279"/>
    </row>
    <row r="21" spans="1:15" ht="33" customHeight="1" x14ac:dyDescent="0.25">
      <c r="A21" s="624" t="s">
        <v>306</v>
      </c>
      <c r="B21" s="624"/>
      <c r="C21" s="624"/>
      <c r="D21" s="624"/>
      <c r="E21" s="624"/>
      <c r="F21" s="624"/>
      <c r="G21" s="624"/>
      <c r="H21" s="624"/>
      <c r="I21" s="624"/>
      <c r="J21" s="624"/>
      <c r="K21" s="624"/>
      <c r="L21" s="624"/>
      <c r="M21" s="624"/>
      <c r="N21" s="624"/>
      <c r="O21" s="624"/>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3"/>
  <sheetViews>
    <sheetView showGridLines="0" zoomScale="75" zoomScaleNormal="75" workbookViewId="0">
      <pane ySplit="5" topLeftCell="A6" activePane="bottomLeft" state="frozen"/>
      <selection activeCell="A2" sqref="A2"/>
      <selection pane="bottomLeft" activeCell="C1" sqref="C1:AB1"/>
    </sheetView>
  </sheetViews>
  <sheetFormatPr defaultColWidth="10.33203125" defaultRowHeight="17.399999999999999" x14ac:dyDescent="0.3"/>
  <cols>
    <col min="1" max="1" width="1.33203125" style="135" customWidth="1"/>
    <col min="2" max="2" width="4.21875" style="174" hidden="1" customWidth="1"/>
    <col min="3" max="3" width="17.44140625" style="45" bestFit="1" customWidth="1"/>
    <col min="4" max="4" width="0.88671875" style="95" hidden="1" customWidth="1"/>
    <col min="5" max="5" width="11.77734375" style="66" hidden="1" customWidth="1"/>
    <col min="6" max="6" width="12.6640625" style="540" hidden="1" customWidth="1"/>
    <col min="7" max="7" width="0.88671875" style="95" hidden="1" customWidth="1"/>
    <col min="8" max="8" width="11.21875" style="66" hidden="1" customWidth="1"/>
    <col min="9" max="9" width="12.88671875" style="540" hidden="1" customWidth="1"/>
    <col min="10" max="10" width="12.21875" style="66" hidden="1" customWidth="1"/>
    <col min="11" max="11" width="14.44140625" style="66" hidden="1" customWidth="1"/>
    <col min="12" max="12" width="12.33203125" style="66" hidden="1" customWidth="1"/>
    <col min="13" max="13" width="15.109375" style="66" hidden="1" customWidth="1"/>
    <col min="14" max="14" width="14.109375" style="66" hidden="1" customWidth="1"/>
    <col min="15" max="15" width="15.6640625" style="66" hidden="1" customWidth="1"/>
    <col min="16" max="16" width="0.88671875" style="95" hidden="1" customWidth="1"/>
    <col min="17" max="17" width="11.109375" style="66" hidden="1" customWidth="1"/>
    <col min="18" max="18" width="13.5546875" style="66" hidden="1" customWidth="1"/>
    <col min="19" max="19" width="0.88671875" style="95" hidden="1" customWidth="1"/>
    <col min="20" max="20" width="11.109375" style="66" hidden="1" customWidth="1"/>
    <col min="21" max="21" width="13.5546875" style="66" hidden="1" customWidth="1"/>
    <col min="22" max="22" width="0.88671875" style="95" customWidth="1"/>
    <col min="23" max="23" width="11.33203125" style="66" customWidth="1"/>
    <col min="24" max="24" width="15" style="66" customWidth="1"/>
    <col min="25" max="25" width="0.6640625" style="135" customWidth="1"/>
    <col min="26" max="26" width="10.33203125" style="135"/>
    <col min="27" max="27" width="1.5546875" style="135" customWidth="1"/>
    <col min="28" max="28" width="12.44140625" style="135" customWidth="1"/>
    <col min="29" max="29" width="16.77734375" style="135" customWidth="1"/>
    <col min="30" max="30" width="1.44140625" style="135" customWidth="1"/>
    <col min="31" max="31" width="13.44140625" style="135" customWidth="1"/>
    <col min="32" max="32" width="11.21875" style="135" bestFit="1" customWidth="1"/>
    <col min="33" max="33" width="5.33203125" style="135" customWidth="1"/>
    <col min="34" max="36" width="10.33203125" style="135"/>
    <col min="37" max="37" width="10.88671875" style="135" bestFit="1" customWidth="1"/>
    <col min="38" max="16384" width="10.33203125" style="135"/>
  </cols>
  <sheetData>
    <row r="1" spans="1:35" s="1" customFormat="1" ht="26.4" customHeight="1" x14ac:dyDescent="0.3">
      <c r="A1" s="348"/>
      <c r="B1" s="323"/>
      <c r="C1" s="594" t="s">
        <v>362</v>
      </c>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379">
        <f>'Annual Capacity'!P1</f>
        <v>44316</v>
      </c>
      <c r="AD1" s="380"/>
      <c r="AF1" s="277"/>
      <c r="AI1" s="224"/>
    </row>
    <row r="2" spans="1:35" ht="27" customHeight="1" x14ac:dyDescent="0.3">
      <c r="B2" s="347"/>
      <c r="C2" s="628" t="s">
        <v>361</v>
      </c>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301"/>
      <c r="AD2" s="301"/>
      <c r="AE2" s="301"/>
      <c r="AF2" s="301"/>
    </row>
    <row r="3" spans="1:35" s="174" customFormat="1" ht="7.2" customHeight="1" x14ac:dyDescent="0.3">
      <c r="B3" s="347"/>
      <c r="C3" s="511"/>
      <c r="D3" s="511"/>
      <c r="E3" s="511"/>
      <c r="F3" s="542"/>
      <c r="G3" s="511"/>
      <c r="H3" s="511"/>
      <c r="I3" s="542"/>
      <c r="J3" s="511"/>
      <c r="K3" s="511"/>
      <c r="L3" s="511"/>
      <c r="M3" s="511"/>
      <c r="N3" s="511"/>
      <c r="O3" s="511"/>
      <c r="P3" s="511"/>
      <c r="Q3" s="511"/>
      <c r="R3" s="511"/>
      <c r="S3" s="511"/>
      <c r="T3" s="511"/>
      <c r="U3" s="511"/>
      <c r="V3" s="511"/>
      <c r="W3" s="511"/>
      <c r="X3" s="511"/>
      <c r="Y3" s="511"/>
      <c r="Z3" s="511"/>
      <c r="AA3" s="511"/>
      <c r="AB3" s="511"/>
      <c r="AC3" s="301"/>
      <c r="AD3" s="301"/>
      <c r="AE3" s="301"/>
      <c r="AF3" s="301"/>
    </row>
    <row r="4" spans="1:35" s="137" customFormat="1" ht="41.4" customHeight="1" x14ac:dyDescent="0.25">
      <c r="A4" s="175"/>
      <c r="B4" s="175"/>
      <c r="C4" s="276"/>
      <c r="D4" s="22"/>
      <c r="E4" s="636" t="s">
        <v>4</v>
      </c>
      <c r="F4" s="636"/>
      <c r="G4" s="22"/>
      <c r="H4" s="637" t="s">
        <v>78</v>
      </c>
      <c r="I4" s="637"/>
      <c r="J4" s="634" t="s">
        <v>79</v>
      </c>
      <c r="K4" s="634"/>
      <c r="L4" s="634" t="s">
        <v>80</v>
      </c>
      <c r="M4" s="634"/>
      <c r="N4" s="635" t="s">
        <v>363</v>
      </c>
      <c r="O4" s="635"/>
      <c r="P4" s="22"/>
      <c r="Q4" s="636" t="s">
        <v>30</v>
      </c>
      <c r="R4" s="636"/>
      <c r="S4" s="22"/>
      <c r="T4" s="636" t="s">
        <v>314</v>
      </c>
      <c r="U4" s="636"/>
      <c r="V4" s="22"/>
      <c r="W4" s="630" t="str">
        <f>'Annual Capacity'!V3</f>
        <v>Total of All Projects               as of 04/30/2021 (kW)</v>
      </c>
      <c r="X4" s="631"/>
      <c r="AA4" s="45"/>
      <c r="AB4" s="632" t="str">
        <f>'Annual Capacity'!Y2</f>
        <v>Previously Reported through 03/31/2021</v>
      </c>
      <c r="AC4" s="632"/>
      <c r="AD4" s="212"/>
      <c r="AE4" s="633" t="str">
        <f>'Annual Capacity'!AB2</f>
        <v>Difference between 03/31/2021 and 04/30/2021</v>
      </c>
      <c r="AF4" s="633"/>
    </row>
    <row r="5" spans="1:35" s="138" customFormat="1" ht="41.4" x14ac:dyDescent="0.3">
      <c r="B5" s="176"/>
      <c r="C5" s="386" t="s">
        <v>42</v>
      </c>
      <c r="D5" s="79"/>
      <c r="E5" s="133" t="s">
        <v>8</v>
      </c>
      <c r="F5" s="219" t="s">
        <v>10</v>
      </c>
      <c r="G5" s="79"/>
      <c r="H5" s="80" t="s">
        <v>8</v>
      </c>
      <c r="I5" s="549" t="s">
        <v>10</v>
      </c>
      <c r="J5" s="81" t="s">
        <v>8</v>
      </c>
      <c r="K5" s="81" t="s">
        <v>10</v>
      </c>
      <c r="L5" s="80" t="s">
        <v>8</v>
      </c>
      <c r="M5" s="80" t="s">
        <v>10</v>
      </c>
      <c r="N5" s="133" t="s">
        <v>8</v>
      </c>
      <c r="O5" s="133" t="s">
        <v>10</v>
      </c>
      <c r="P5" s="79"/>
      <c r="Q5" s="133" t="s">
        <v>8</v>
      </c>
      <c r="R5" s="133" t="s">
        <v>10</v>
      </c>
      <c r="S5" s="352"/>
      <c r="T5" s="399" t="s">
        <v>8</v>
      </c>
      <c r="U5" s="399" t="s">
        <v>10</v>
      </c>
      <c r="V5" s="352"/>
      <c r="W5" s="381" t="s">
        <v>7</v>
      </c>
      <c r="X5" s="381" t="s">
        <v>11</v>
      </c>
      <c r="Z5" s="387" t="s">
        <v>66</v>
      </c>
      <c r="AA5" s="45"/>
      <c r="AB5" s="71" t="s">
        <v>32</v>
      </c>
      <c r="AC5" s="72" t="s">
        <v>65</v>
      </c>
      <c r="AD5" s="156"/>
      <c r="AE5" s="71" t="s">
        <v>32</v>
      </c>
      <c r="AF5" s="72" t="s">
        <v>65</v>
      </c>
    </row>
    <row r="6" spans="1:35" s="138" customFormat="1" x14ac:dyDescent="0.3">
      <c r="B6" s="176">
        <v>1</v>
      </c>
      <c r="C6" s="384" t="s">
        <v>43</v>
      </c>
      <c r="D6" s="145"/>
      <c r="E6" s="204">
        <v>1261</v>
      </c>
      <c r="F6" s="204">
        <v>12511.887000000001</v>
      </c>
      <c r="G6" s="148"/>
      <c r="H6" s="207">
        <v>105</v>
      </c>
      <c r="I6" s="204">
        <v>3792.6320000000001</v>
      </c>
      <c r="J6" s="207">
        <v>48</v>
      </c>
      <c r="K6" s="204">
        <v>16806.357</v>
      </c>
      <c r="L6" s="207">
        <v>3</v>
      </c>
      <c r="M6" s="204">
        <v>9960.57</v>
      </c>
      <c r="N6" s="142">
        <f>SUM(H6+J6+L6)</f>
        <v>156</v>
      </c>
      <c r="O6" s="142">
        <f>SUM(I6+K6+M6)</f>
        <v>30559.559000000001</v>
      </c>
      <c r="P6" s="145"/>
      <c r="Q6" s="207">
        <v>5</v>
      </c>
      <c r="R6" s="204">
        <v>33383.089999999997</v>
      </c>
      <c r="S6" s="145"/>
      <c r="T6" s="207">
        <v>0</v>
      </c>
      <c r="U6" s="204">
        <v>0</v>
      </c>
      <c r="V6" s="145"/>
      <c r="W6" s="382">
        <f>SUM(E6+N6+Q6+T6)</f>
        <v>1422</v>
      </c>
      <c r="X6" s="382">
        <f>SUM(F6+O6+R6+U6)</f>
        <v>76454.535999999993</v>
      </c>
      <c r="Z6" s="59">
        <f>X6/$X$28</f>
        <v>2.1341616096397141E-2</v>
      </c>
      <c r="AA6" s="45"/>
      <c r="AB6" s="364">
        <v>1414</v>
      </c>
      <c r="AC6" s="364">
        <v>76371.555999999997</v>
      </c>
      <c r="AD6" s="157"/>
      <c r="AE6" s="154">
        <f>SUM(W6-AB6)</f>
        <v>8</v>
      </c>
      <c r="AF6" s="154">
        <f>SUM(X6-AC6)</f>
        <v>82.979999999995925</v>
      </c>
    </row>
    <row r="7" spans="1:35" s="138" customFormat="1" x14ac:dyDescent="0.3">
      <c r="B7" s="176">
        <v>2</v>
      </c>
      <c r="C7" s="384" t="s">
        <v>44</v>
      </c>
      <c r="D7" s="145"/>
      <c r="E7" s="204">
        <v>1189</v>
      </c>
      <c r="F7" s="204">
        <v>11209.156000000001</v>
      </c>
      <c r="G7" s="148"/>
      <c r="H7" s="207">
        <v>87</v>
      </c>
      <c r="I7" s="204">
        <v>2213.1509999999998</v>
      </c>
      <c r="J7" s="207">
        <v>38</v>
      </c>
      <c r="K7" s="204">
        <v>15506.396000000001</v>
      </c>
      <c r="L7" s="207">
        <v>5</v>
      </c>
      <c r="M7" s="204">
        <v>30565.85</v>
      </c>
      <c r="N7" s="142">
        <f t="shared" ref="N7:N26" si="0">SUM(H7+J7+L7)</f>
        <v>130</v>
      </c>
      <c r="O7" s="142">
        <f t="shared" ref="O7:O26" si="1">SUM(I7+K7+M7)</f>
        <v>48285.396999999997</v>
      </c>
      <c r="P7" s="145"/>
      <c r="Q7" s="207">
        <v>8</v>
      </c>
      <c r="R7" s="204">
        <v>53167.504000000001</v>
      </c>
      <c r="S7" s="145"/>
      <c r="T7" s="207">
        <v>0</v>
      </c>
      <c r="U7" s="204">
        <v>0</v>
      </c>
      <c r="V7" s="145"/>
      <c r="W7" s="382">
        <f t="shared" ref="W7:W26" si="2">SUM(E7+N7+Q7+T7)</f>
        <v>1327</v>
      </c>
      <c r="X7" s="382">
        <f t="shared" ref="X7:X26" si="3">SUM(F7+O7+R7+U7)</f>
        <v>112662.057</v>
      </c>
      <c r="Z7" s="59">
        <f t="shared" ref="Z7:Z26" si="4">X7/$X$28</f>
        <v>3.1448629406689653E-2</v>
      </c>
      <c r="AA7" s="45"/>
      <c r="AB7" s="364">
        <v>1312</v>
      </c>
      <c r="AC7" s="364">
        <v>112534.887</v>
      </c>
      <c r="AD7" s="157"/>
      <c r="AE7" s="154">
        <f t="shared" ref="AE7:AE26" si="5">SUM(W7-AB7)</f>
        <v>15</v>
      </c>
      <c r="AF7" s="154">
        <f t="shared" ref="AF7:AF26" si="6">SUM(X7-AC7)</f>
        <v>127.16999999999825</v>
      </c>
    </row>
    <row r="8" spans="1:35" s="139" customFormat="1" ht="18" x14ac:dyDescent="0.3">
      <c r="B8" s="176">
        <v>3</v>
      </c>
      <c r="C8" s="384" t="s">
        <v>45</v>
      </c>
      <c r="D8" s="146"/>
      <c r="E8" s="204">
        <v>3435</v>
      </c>
      <c r="F8" s="204">
        <v>28529.870999999999</v>
      </c>
      <c r="G8" s="205"/>
      <c r="H8" s="207">
        <v>161</v>
      </c>
      <c r="I8" s="204">
        <v>6439.3159999999998</v>
      </c>
      <c r="J8" s="207">
        <v>139</v>
      </c>
      <c r="K8" s="204">
        <v>45347.519999999997</v>
      </c>
      <c r="L8" s="207">
        <v>13</v>
      </c>
      <c r="M8" s="204">
        <v>36302.54</v>
      </c>
      <c r="N8" s="142">
        <f t="shared" si="0"/>
        <v>313</v>
      </c>
      <c r="O8" s="142">
        <f t="shared" si="1"/>
        <v>88089.375999999989</v>
      </c>
      <c r="P8" s="145"/>
      <c r="Q8" s="207">
        <v>1</v>
      </c>
      <c r="R8" s="204">
        <v>2936.64</v>
      </c>
      <c r="S8" s="145"/>
      <c r="T8" s="207">
        <v>0</v>
      </c>
      <c r="U8" s="204">
        <v>0</v>
      </c>
      <c r="V8" s="145"/>
      <c r="W8" s="382">
        <f t="shared" si="2"/>
        <v>3749</v>
      </c>
      <c r="X8" s="382">
        <f t="shared" si="3"/>
        <v>119555.88699999999</v>
      </c>
      <c r="Z8" s="59">
        <f t="shared" si="4"/>
        <v>3.3372981851832018E-2</v>
      </c>
      <c r="AA8" s="45"/>
      <c r="AB8" s="364">
        <v>3720</v>
      </c>
      <c r="AC8" s="364">
        <v>119165.307</v>
      </c>
      <c r="AD8" s="157"/>
      <c r="AE8" s="154">
        <f t="shared" si="5"/>
        <v>29</v>
      </c>
      <c r="AF8" s="154">
        <f t="shared" si="6"/>
        <v>390.57999999998719</v>
      </c>
    </row>
    <row r="9" spans="1:35" s="139" customFormat="1" ht="18" x14ac:dyDescent="0.3">
      <c r="B9" s="176">
        <v>4</v>
      </c>
      <c r="C9" s="384" t="s">
        <v>46</v>
      </c>
      <c r="D9" s="146"/>
      <c r="E9" s="204">
        <v>1769</v>
      </c>
      <c r="F9" s="204">
        <v>18792.326000000001</v>
      </c>
      <c r="G9" s="205"/>
      <c r="H9" s="207">
        <v>144</v>
      </c>
      <c r="I9" s="204">
        <v>3194.931</v>
      </c>
      <c r="J9" s="207">
        <v>25</v>
      </c>
      <c r="K9" s="204">
        <v>7999.69</v>
      </c>
      <c r="L9" s="207">
        <v>5</v>
      </c>
      <c r="M9" s="204">
        <v>8904.18</v>
      </c>
      <c r="N9" s="142">
        <f t="shared" si="0"/>
        <v>174</v>
      </c>
      <c r="O9" s="142">
        <f t="shared" si="1"/>
        <v>20098.800999999999</v>
      </c>
      <c r="P9" s="145"/>
      <c r="Q9" s="207">
        <v>12</v>
      </c>
      <c r="R9" s="204">
        <v>72299.074999999997</v>
      </c>
      <c r="S9" s="145"/>
      <c r="T9" s="207">
        <v>0</v>
      </c>
      <c r="U9" s="204">
        <v>0</v>
      </c>
      <c r="V9" s="145"/>
      <c r="W9" s="382">
        <f t="shared" si="2"/>
        <v>1955</v>
      </c>
      <c r="X9" s="382">
        <f t="shared" si="3"/>
        <v>111190.20199999999</v>
      </c>
      <c r="Z9" s="59">
        <f t="shared" si="4"/>
        <v>3.103777393619719E-2</v>
      </c>
      <c r="AA9" s="45"/>
      <c r="AB9" s="364">
        <v>1943</v>
      </c>
      <c r="AC9" s="364">
        <v>111033.632</v>
      </c>
      <c r="AD9" s="157"/>
      <c r="AE9" s="154">
        <f t="shared" si="5"/>
        <v>12</v>
      </c>
      <c r="AF9" s="154">
        <f t="shared" si="6"/>
        <v>156.56999999999243</v>
      </c>
    </row>
    <row r="10" spans="1:35" s="138" customFormat="1" x14ac:dyDescent="0.3">
      <c r="B10" s="176">
        <v>5</v>
      </c>
      <c r="C10" s="384" t="s">
        <v>47</v>
      </c>
      <c r="D10" s="145"/>
      <c r="E10" s="204">
        <v>4332</v>
      </c>
      <c r="F10" s="204">
        <v>37156.569000000003</v>
      </c>
      <c r="G10" s="148"/>
      <c r="H10" s="207">
        <v>183</v>
      </c>
      <c r="I10" s="204">
        <v>6547.3639999999996</v>
      </c>
      <c r="J10" s="207">
        <v>158</v>
      </c>
      <c r="K10" s="204">
        <v>47694.762000000002</v>
      </c>
      <c r="L10" s="207">
        <v>26</v>
      </c>
      <c r="M10" s="204">
        <v>53542.241000000002</v>
      </c>
      <c r="N10" s="142">
        <f t="shared" si="0"/>
        <v>367</v>
      </c>
      <c r="O10" s="142">
        <f t="shared" si="1"/>
        <v>107784.367</v>
      </c>
      <c r="P10" s="145"/>
      <c r="Q10" s="207">
        <v>3</v>
      </c>
      <c r="R10" s="204">
        <v>5755.86</v>
      </c>
      <c r="S10" s="145"/>
      <c r="T10" s="207">
        <v>0</v>
      </c>
      <c r="U10" s="204">
        <v>0</v>
      </c>
      <c r="V10" s="145"/>
      <c r="W10" s="382">
        <f t="shared" si="2"/>
        <v>4702</v>
      </c>
      <c r="X10" s="382">
        <f t="shared" si="3"/>
        <v>150696.79599999997</v>
      </c>
      <c r="Z10" s="59">
        <f t="shared" si="4"/>
        <v>4.2065694665769419E-2</v>
      </c>
      <c r="AA10" s="45"/>
      <c r="AB10" s="364">
        <v>4655</v>
      </c>
      <c r="AC10" s="364">
        <v>150227.37599999999</v>
      </c>
      <c r="AD10" s="157"/>
      <c r="AE10" s="154">
        <f t="shared" si="5"/>
        <v>47</v>
      </c>
      <c r="AF10" s="154">
        <f t="shared" si="6"/>
        <v>469.4199999999837</v>
      </c>
    </row>
    <row r="11" spans="1:35" s="138" customFormat="1" x14ac:dyDescent="0.3">
      <c r="B11" s="176">
        <v>6</v>
      </c>
      <c r="C11" s="384" t="s">
        <v>49</v>
      </c>
      <c r="D11" s="145"/>
      <c r="E11" s="204">
        <v>3555</v>
      </c>
      <c r="F11" s="204">
        <v>26493.182000000001</v>
      </c>
      <c r="G11" s="148"/>
      <c r="H11" s="207">
        <v>141</v>
      </c>
      <c r="I11" s="204">
        <v>4128.1639999999998</v>
      </c>
      <c r="J11" s="207">
        <v>120</v>
      </c>
      <c r="K11" s="204">
        <v>36285.01</v>
      </c>
      <c r="L11" s="207">
        <v>7</v>
      </c>
      <c r="M11" s="204">
        <v>12718.864</v>
      </c>
      <c r="N11" s="142">
        <f t="shared" si="0"/>
        <v>268</v>
      </c>
      <c r="O11" s="142">
        <f t="shared" si="1"/>
        <v>53132.038</v>
      </c>
      <c r="P11" s="145"/>
      <c r="Q11" s="207">
        <v>5</v>
      </c>
      <c r="R11" s="204">
        <v>3514.01</v>
      </c>
      <c r="S11" s="145"/>
      <c r="T11" s="207">
        <v>0</v>
      </c>
      <c r="U11" s="204">
        <v>0</v>
      </c>
      <c r="V11" s="145"/>
      <c r="W11" s="382">
        <f t="shared" si="2"/>
        <v>3828</v>
      </c>
      <c r="X11" s="382">
        <f t="shared" si="3"/>
        <v>83139.23</v>
      </c>
      <c r="Z11" s="59">
        <f t="shared" si="4"/>
        <v>2.3207590053388908E-2</v>
      </c>
      <c r="AA11" s="45"/>
      <c r="AB11" s="364">
        <v>3790</v>
      </c>
      <c r="AC11" s="364">
        <v>82838.48</v>
      </c>
      <c r="AD11" s="157"/>
      <c r="AE11" s="154">
        <f t="shared" si="5"/>
        <v>38</v>
      </c>
      <c r="AF11" s="154">
        <f t="shared" si="6"/>
        <v>300.75</v>
      </c>
    </row>
    <row r="12" spans="1:35" s="138" customFormat="1" x14ac:dyDescent="0.3">
      <c r="B12" s="176">
        <v>7</v>
      </c>
      <c r="C12" s="384" t="s">
        <v>50</v>
      </c>
      <c r="D12" s="145"/>
      <c r="E12" s="204">
        <v>6288</v>
      </c>
      <c r="F12" s="204">
        <v>45624.531000000003</v>
      </c>
      <c r="G12" s="148"/>
      <c r="H12" s="207">
        <v>299</v>
      </c>
      <c r="I12" s="204">
        <v>12175.050999999999</v>
      </c>
      <c r="J12" s="207">
        <v>228</v>
      </c>
      <c r="K12" s="204">
        <v>67538.301000000007</v>
      </c>
      <c r="L12" s="207">
        <v>11</v>
      </c>
      <c r="M12" s="204">
        <v>19610.740000000002</v>
      </c>
      <c r="N12" s="142">
        <f t="shared" si="0"/>
        <v>538</v>
      </c>
      <c r="O12" s="142">
        <f t="shared" si="1"/>
        <v>99324.092000000019</v>
      </c>
      <c r="P12" s="145"/>
      <c r="Q12" s="207">
        <v>2</v>
      </c>
      <c r="R12" s="204">
        <v>2688.92</v>
      </c>
      <c r="S12" s="145"/>
      <c r="T12" s="207">
        <v>0</v>
      </c>
      <c r="U12" s="204">
        <v>0</v>
      </c>
      <c r="V12" s="145"/>
      <c r="W12" s="382">
        <f t="shared" si="2"/>
        <v>6828</v>
      </c>
      <c r="X12" s="382">
        <f t="shared" si="3"/>
        <v>147637.54300000003</v>
      </c>
      <c r="Z12" s="59">
        <f t="shared" si="4"/>
        <v>4.1211730905296791E-2</v>
      </c>
      <c r="AA12" s="45"/>
      <c r="AB12" s="364">
        <v>6735</v>
      </c>
      <c r="AC12" s="364">
        <v>146274.61300000001</v>
      </c>
      <c r="AD12" s="157"/>
      <c r="AE12" s="154">
        <f t="shared" si="5"/>
        <v>93</v>
      </c>
      <c r="AF12" s="154">
        <f t="shared" si="6"/>
        <v>1362.9300000000221</v>
      </c>
    </row>
    <row r="13" spans="1:35" s="138" customFormat="1" x14ac:dyDescent="0.3">
      <c r="B13" s="176">
        <v>8</v>
      </c>
      <c r="C13" s="384" t="s">
        <v>51</v>
      </c>
      <c r="D13" s="145"/>
      <c r="E13" s="204">
        <v>1686</v>
      </c>
      <c r="F13" s="204">
        <v>10737.181</v>
      </c>
      <c r="G13" s="148"/>
      <c r="H13" s="207">
        <v>111</v>
      </c>
      <c r="I13" s="204">
        <v>4865.6589999999997</v>
      </c>
      <c r="J13" s="207">
        <v>154</v>
      </c>
      <c r="K13" s="204">
        <v>53977.434000000001</v>
      </c>
      <c r="L13" s="207">
        <v>16</v>
      </c>
      <c r="M13" s="204">
        <v>28210.572</v>
      </c>
      <c r="N13" s="142">
        <f t="shared" si="0"/>
        <v>281</v>
      </c>
      <c r="O13" s="142">
        <f t="shared" si="1"/>
        <v>87053.665000000008</v>
      </c>
      <c r="P13" s="145"/>
      <c r="Q13" s="207">
        <v>7</v>
      </c>
      <c r="R13" s="204">
        <v>9077.125</v>
      </c>
      <c r="S13" s="145"/>
      <c r="T13" s="207">
        <v>2</v>
      </c>
      <c r="U13" s="204">
        <v>2285.42</v>
      </c>
      <c r="V13" s="145"/>
      <c r="W13" s="382">
        <f t="shared" si="2"/>
        <v>1976</v>
      </c>
      <c r="X13" s="382">
        <f t="shared" si="3"/>
        <v>109153.391</v>
      </c>
      <c r="Z13" s="59">
        <f t="shared" si="4"/>
        <v>3.0469215931700003E-2</v>
      </c>
      <c r="AA13" s="45"/>
      <c r="AB13" s="364">
        <v>1939</v>
      </c>
      <c r="AC13" s="364">
        <v>107811.58099999999</v>
      </c>
      <c r="AD13" s="157"/>
      <c r="AE13" s="154">
        <f t="shared" si="5"/>
        <v>37</v>
      </c>
      <c r="AF13" s="154">
        <f t="shared" si="6"/>
        <v>1341.8100000000122</v>
      </c>
    </row>
    <row r="14" spans="1:35" s="140" customFormat="1" x14ac:dyDescent="0.3">
      <c r="B14" s="176">
        <v>9</v>
      </c>
      <c r="C14" s="384" t="s">
        <v>52</v>
      </c>
      <c r="D14" s="147"/>
      <c r="E14" s="204">
        <v>4423</v>
      </c>
      <c r="F14" s="204">
        <v>29737.436000000002</v>
      </c>
      <c r="G14" s="206"/>
      <c r="H14" s="207">
        <v>189</v>
      </c>
      <c r="I14" s="204">
        <v>5880.2120000000004</v>
      </c>
      <c r="J14" s="207">
        <v>109</v>
      </c>
      <c r="K14" s="204">
        <v>34097.696000000004</v>
      </c>
      <c r="L14" s="207">
        <v>9</v>
      </c>
      <c r="M14" s="204">
        <v>18279.989000000001</v>
      </c>
      <c r="N14" s="142">
        <f t="shared" si="0"/>
        <v>307</v>
      </c>
      <c r="O14" s="142">
        <f t="shared" si="1"/>
        <v>58257.897000000004</v>
      </c>
      <c r="P14" s="147"/>
      <c r="Q14" s="207">
        <v>15</v>
      </c>
      <c r="R14" s="204">
        <v>12831.09</v>
      </c>
      <c r="S14" s="147"/>
      <c r="T14" s="207">
        <v>0</v>
      </c>
      <c r="U14" s="204">
        <v>0</v>
      </c>
      <c r="V14" s="147"/>
      <c r="W14" s="382">
        <f t="shared" si="2"/>
        <v>4745</v>
      </c>
      <c r="X14" s="382">
        <f t="shared" si="3"/>
        <v>100826.42300000001</v>
      </c>
      <c r="Z14" s="59">
        <f t="shared" si="4"/>
        <v>2.8144815528524658E-2</v>
      </c>
      <c r="AA14" s="45"/>
      <c r="AB14" s="364">
        <v>4701</v>
      </c>
      <c r="AC14" s="364">
        <v>100397.003</v>
      </c>
      <c r="AD14" s="157"/>
      <c r="AE14" s="154">
        <f t="shared" si="5"/>
        <v>44</v>
      </c>
      <c r="AF14" s="154">
        <f t="shared" si="6"/>
        <v>429.42000000001281</v>
      </c>
    </row>
    <row r="15" spans="1:35" x14ac:dyDescent="0.3">
      <c r="B15" s="176">
        <v>10</v>
      </c>
      <c r="C15" s="384" t="s">
        <v>53</v>
      </c>
      <c r="D15" s="148"/>
      <c r="E15" s="204">
        <v>6020</v>
      </c>
      <c r="F15" s="204">
        <v>41382.038999999997</v>
      </c>
      <c r="G15" s="148"/>
      <c r="H15" s="207">
        <v>172</v>
      </c>
      <c r="I15" s="204">
        <v>7562.6059999999998</v>
      </c>
      <c r="J15" s="207">
        <v>137</v>
      </c>
      <c r="K15" s="204">
        <v>41315.697999999997</v>
      </c>
      <c r="L15" s="207">
        <v>14</v>
      </c>
      <c r="M15" s="204">
        <v>23578.346000000001</v>
      </c>
      <c r="N15" s="142">
        <f t="shared" si="0"/>
        <v>323</v>
      </c>
      <c r="O15" s="142">
        <f t="shared" si="1"/>
        <v>72456.649999999994</v>
      </c>
      <c r="P15" s="148"/>
      <c r="Q15" s="207">
        <v>10</v>
      </c>
      <c r="R15" s="204">
        <v>6375.6949999999997</v>
      </c>
      <c r="S15" s="148"/>
      <c r="T15" s="207">
        <v>0</v>
      </c>
      <c r="U15" s="204">
        <v>0</v>
      </c>
      <c r="V15" s="148"/>
      <c r="W15" s="382">
        <f t="shared" si="2"/>
        <v>6353</v>
      </c>
      <c r="X15" s="382">
        <f t="shared" si="3"/>
        <v>120214.38399999999</v>
      </c>
      <c r="Z15" s="59">
        <f t="shared" si="4"/>
        <v>3.3556795539153715E-2</v>
      </c>
      <c r="AA15" s="45"/>
      <c r="AB15" s="364">
        <v>6281</v>
      </c>
      <c r="AC15" s="364">
        <v>119516.79400000002</v>
      </c>
      <c r="AD15" s="157"/>
      <c r="AE15" s="154">
        <f t="shared" si="5"/>
        <v>72</v>
      </c>
      <c r="AF15" s="154">
        <f t="shared" si="6"/>
        <v>697.5899999999674</v>
      </c>
    </row>
    <row r="16" spans="1:35" s="136" customFormat="1" x14ac:dyDescent="0.3">
      <c r="B16" s="176">
        <v>11</v>
      </c>
      <c r="C16" s="384" t="s">
        <v>54</v>
      </c>
      <c r="D16" s="145"/>
      <c r="E16" s="204">
        <v>11867</v>
      </c>
      <c r="F16" s="204">
        <v>92993.748999999996</v>
      </c>
      <c r="G16" s="148"/>
      <c r="H16" s="207">
        <v>237</v>
      </c>
      <c r="I16" s="204">
        <v>8470.4660000000003</v>
      </c>
      <c r="J16" s="207">
        <v>333</v>
      </c>
      <c r="K16" s="204">
        <v>125689.84699999999</v>
      </c>
      <c r="L16" s="207">
        <v>61</v>
      </c>
      <c r="M16" s="204">
        <v>135959.98800000001</v>
      </c>
      <c r="N16" s="142">
        <f t="shared" si="0"/>
        <v>631</v>
      </c>
      <c r="O16" s="142">
        <f t="shared" si="1"/>
        <v>270120.30099999998</v>
      </c>
      <c r="P16" s="145"/>
      <c r="Q16" s="207">
        <v>31</v>
      </c>
      <c r="R16" s="204">
        <v>80328.971000000005</v>
      </c>
      <c r="S16" s="145"/>
      <c r="T16" s="207">
        <v>2</v>
      </c>
      <c r="U16" s="204">
        <v>6952.23</v>
      </c>
      <c r="V16" s="145"/>
      <c r="W16" s="382">
        <f t="shared" si="2"/>
        <v>12531</v>
      </c>
      <c r="X16" s="382">
        <f t="shared" si="3"/>
        <v>450395.25099999999</v>
      </c>
      <c r="Z16" s="59">
        <f t="shared" si="4"/>
        <v>0.1257239013062931</v>
      </c>
      <c r="AA16" s="45"/>
      <c r="AB16" s="364">
        <v>12399</v>
      </c>
      <c r="AC16" s="364">
        <v>447872.68099999998</v>
      </c>
      <c r="AD16" s="157"/>
      <c r="AE16" s="154">
        <f t="shared" si="5"/>
        <v>132</v>
      </c>
      <c r="AF16" s="154">
        <f t="shared" si="6"/>
        <v>2522.570000000007</v>
      </c>
    </row>
    <row r="17" spans="2:37" x14ac:dyDescent="0.3">
      <c r="B17" s="176">
        <v>12</v>
      </c>
      <c r="C17" s="384" t="s">
        <v>55</v>
      </c>
      <c r="D17" s="148"/>
      <c r="E17" s="204">
        <v>4748</v>
      </c>
      <c r="F17" s="204">
        <v>39968.457999999999</v>
      </c>
      <c r="G17" s="148"/>
      <c r="H17" s="207">
        <v>247</v>
      </c>
      <c r="I17" s="204">
        <v>8125.11</v>
      </c>
      <c r="J17" s="207">
        <v>131</v>
      </c>
      <c r="K17" s="204">
        <v>43069.877</v>
      </c>
      <c r="L17" s="207">
        <v>25</v>
      </c>
      <c r="M17" s="204">
        <v>73299.478000000003</v>
      </c>
      <c r="N17" s="142">
        <f t="shared" si="0"/>
        <v>403</v>
      </c>
      <c r="O17" s="142">
        <f t="shared" si="1"/>
        <v>124494.465</v>
      </c>
      <c r="P17" s="148"/>
      <c r="Q17" s="207">
        <v>14</v>
      </c>
      <c r="R17" s="204">
        <v>32943.985000000001</v>
      </c>
      <c r="S17" s="148"/>
      <c r="T17" s="207">
        <v>0</v>
      </c>
      <c r="U17" s="204">
        <v>0</v>
      </c>
      <c r="V17" s="148"/>
      <c r="W17" s="382">
        <f t="shared" si="2"/>
        <v>5165</v>
      </c>
      <c r="X17" s="382">
        <f t="shared" si="3"/>
        <v>197406.908</v>
      </c>
      <c r="Z17" s="59">
        <f t="shared" si="4"/>
        <v>5.5104414541379078E-2</v>
      </c>
      <c r="AA17" s="45"/>
      <c r="AB17" s="364">
        <v>5113</v>
      </c>
      <c r="AC17" s="364">
        <v>196934.49800000002</v>
      </c>
      <c r="AD17" s="157"/>
      <c r="AE17" s="154">
        <f t="shared" si="5"/>
        <v>52</v>
      </c>
      <c r="AF17" s="154">
        <f t="shared" si="6"/>
        <v>472.40999999997439</v>
      </c>
    </row>
    <row r="18" spans="2:37" x14ac:dyDescent="0.3">
      <c r="B18" s="176">
        <v>13</v>
      </c>
      <c r="C18" s="384" t="s">
        <v>56</v>
      </c>
      <c r="D18" s="148"/>
      <c r="E18" s="204">
        <v>11076</v>
      </c>
      <c r="F18" s="204">
        <v>97357.6</v>
      </c>
      <c r="G18" s="148"/>
      <c r="H18" s="207">
        <v>357</v>
      </c>
      <c r="I18" s="204">
        <v>10607.207</v>
      </c>
      <c r="J18" s="207">
        <v>161</v>
      </c>
      <c r="K18" s="204">
        <v>52238.305999999997</v>
      </c>
      <c r="L18" s="207">
        <v>25</v>
      </c>
      <c r="M18" s="204">
        <v>63643.101999999999</v>
      </c>
      <c r="N18" s="142">
        <f t="shared" si="0"/>
        <v>543</v>
      </c>
      <c r="O18" s="142">
        <f t="shared" si="1"/>
        <v>126488.61499999999</v>
      </c>
      <c r="P18" s="148"/>
      <c r="Q18" s="207">
        <v>21</v>
      </c>
      <c r="R18" s="204">
        <v>160337.495</v>
      </c>
      <c r="S18" s="148"/>
      <c r="T18" s="207">
        <v>0</v>
      </c>
      <c r="U18" s="204">
        <v>0</v>
      </c>
      <c r="V18" s="148"/>
      <c r="W18" s="382">
        <f t="shared" si="2"/>
        <v>11640</v>
      </c>
      <c r="X18" s="382">
        <f t="shared" si="3"/>
        <v>384183.70999999996</v>
      </c>
      <c r="Z18" s="59">
        <f t="shared" si="4"/>
        <v>0.107241527818697</v>
      </c>
      <c r="AA18" s="45"/>
      <c r="AB18" s="364">
        <v>11531</v>
      </c>
      <c r="AC18" s="364">
        <v>382907.47</v>
      </c>
      <c r="AD18" s="157"/>
      <c r="AE18" s="154">
        <f t="shared" si="5"/>
        <v>109</v>
      </c>
      <c r="AF18" s="154">
        <f t="shared" si="6"/>
        <v>1276.2399999999907</v>
      </c>
    </row>
    <row r="19" spans="2:37" x14ac:dyDescent="0.3">
      <c r="B19" s="176">
        <v>14</v>
      </c>
      <c r="C19" s="384" t="s">
        <v>57</v>
      </c>
      <c r="D19" s="148"/>
      <c r="E19" s="204">
        <v>10521</v>
      </c>
      <c r="F19" s="204">
        <v>87448.044999999998</v>
      </c>
      <c r="G19" s="148"/>
      <c r="H19" s="207">
        <v>237</v>
      </c>
      <c r="I19" s="204">
        <v>8128.7569999999996</v>
      </c>
      <c r="J19" s="207">
        <v>149</v>
      </c>
      <c r="K19" s="204">
        <v>50327.8</v>
      </c>
      <c r="L19" s="207">
        <v>18</v>
      </c>
      <c r="M19" s="204">
        <v>41173.446000000004</v>
      </c>
      <c r="N19" s="142">
        <f t="shared" si="0"/>
        <v>404</v>
      </c>
      <c r="O19" s="142">
        <f t="shared" si="1"/>
        <v>99630.002999999997</v>
      </c>
      <c r="P19" s="148"/>
      <c r="Q19" s="207">
        <v>14</v>
      </c>
      <c r="R19" s="204">
        <v>27684.154999999999</v>
      </c>
      <c r="S19" s="148"/>
      <c r="T19" s="207">
        <v>1</v>
      </c>
      <c r="U19" s="204">
        <v>791.64</v>
      </c>
      <c r="V19" s="148"/>
      <c r="W19" s="382">
        <f t="shared" si="2"/>
        <v>10940</v>
      </c>
      <c r="X19" s="382">
        <f t="shared" si="3"/>
        <v>215553.84300000002</v>
      </c>
      <c r="Z19" s="59">
        <f t="shared" si="4"/>
        <v>6.0169972981185357E-2</v>
      </c>
      <c r="AA19" s="45"/>
      <c r="AB19" s="364">
        <v>10790</v>
      </c>
      <c r="AC19" s="364">
        <v>208243.86300000001</v>
      </c>
      <c r="AD19" s="157"/>
      <c r="AE19" s="154">
        <f t="shared" si="5"/>
        <v>150</v>
      </c>
      <c r="AF19" s="154">
        <f t="shared" si="6"/>
        <v>7309.9800000000105</v>
      </c>
    </row>
    <row r="20" spans="2:37" x14ac:dyDescent="0.3">
      <c r="B20" s="176">
        <v>15</v>
      </c>
      <c r="C20" s="384" t="s">
        <v>58</v>
      </c>
      <c r="D20" s="148"/>
      <c r="E20" s="204">
        <v>9268</v>
      </c>
      <c r="F20" s="204">
        <v>85988.198999999993</v>
      </c>
      <c r="G20" s="148"/>
      <c r="H20" s="207">
        <v>196</v>
      </c>
      <c r="I20" s="204">
        <v>5697.4759999999997</v>
      </c>
      <c r="J20" s="207">
        <v>90</v>
      </c>
      <c r="K20" s="204">
        <v>32336.843000000001</v>
      </c>
      <c r="L20" s="207">
        <v>14</v>
      </c>
      <c r="M20" s="204">
        <v>43275.71</v>
      </c>
      <c r="N20" s="142">
        <f t="shared" si="0"/>
        <v>300</v>
      </c>
      <c r="O20" s="142">
        <f t="shared" si="1"/>
        <v>81310.02900000001</v>
      </c>
      <c r="P20" s="148"/>
      <c r="Q20" s="207">
        <v>5</v>
      </c>
      <c r="R20" s="204">
        <v>24438.275000000001</v>
      </c>
      <c r="S20" s="148"/>
      <c r="T20" s="207">
        <v>0</v>
      </c>
      <c r="U20" s="204">
        <v>0</v>
      </c>
      <c r="V20" s="148"/>
      <c r="W20" s="382">
        <f t="shared" si="2"/>
        <v>9573</v>
      </c>
      <c r="X20" s="382">
        <f t="shared" si="3"/>
        <v>191736.503</v>
      </c>
      <c r="Z20" s="59">
        <f t="shared" si="4"/>
        <v>5.3521570501607642E-2</v>
      </c>
      <c r="AA20" s="45"/>
      <c r="AB20" s="364">
        <v>9472</v>
      </c>
      <c r="AC20" s="364">
        <v>190776.12299999999</v>
      </c>
      <c r="AD20" s="157"/>
      <c r="AE20" s="154">
        <f t="shared" si="5"/>
        <v>101</v>
      </c>
      <c r="AF20" s="154">
        <f t="shared" si="6"/>
        <v>960.38000000000466</v>
      </c>
    </row>
    <row r="21" spans="2:37" x14ac:dyDescent="0.3">
      <c r="B21" s="176">
        <v>16</v>
      </c>
      <c r="C21" s="384" t="s">
        <v>59</v>
      </c>
      <c r="D21" s="148"/>
      <c r="E21" s="204">
        <v>2648</v>
      </c>
      <c r="F21" s="204">
        <v>28583.89</v>
      </c>
      <c r="G21" s="148"/>
      <c r="H21" s="207">
        <v>150</v>
      </c>
      <c r="I21" s="204">
        <v>4369.1210000000001</v>
      </c>
      <c r="J21" s="207">
        <v>21</v>
      </c>
      <c r="K21" s="204">
        <v>5898.0550000000003</v>
      </c>
      <c r="L21" s="207">
        <v>2</v>
      </c>
      <c r="M21" s="204">
        <v>2955.3</v>
      </c>
      <c r="N21" s="142">
        <f t="shared" si="0"/>
        <v>173</v>
      </c>
      <c r="O21" s="142">
        <f t="shared" si="1"/>
        <v>13222.475999999999</v>
      </c>
      <c r="P21" s="148"/>
      <c r="Q21" s="207">
        <v>3</v>
      </c>
      <c r="R21" s="204">
        <v>22196.884999999998</v>
      </c>
      <c r="S21" s="148"/>
      <c r="T21" s="207">
        <v>0</v>
      </c>
      <c r="U21" s="204">
        <v>0</v>
      </c>
      <c r="V21" s="148"/>
      <c r="W21" s="382">
        <f t="shared" si="2"/>
        <v>2824</v>
      </c>
      <c r="X21" s="382">
        <f t="shared" si="3"/>
        <v>64003.250999999989</v>
      </c>
      <c r="Z21" s="59">
        <f t="shared" si="4"/>
        <v>1.7865948617664051E-2</v>
      </c>
      <c r="AA21" s="45"/>
      <c r="AB21" s="364">
        <v>2798</v>
      </c>
      <c r="AC21" s="364">
        <v>63722.120999999999</v>
      </c>
      <c r="AD21" s="157"/>
      <c r="AE21" s="154">
        <f t="shared" si="5"/>
        <v>26</v>
      </c>
      <c r="AF21" s="154">
        <f t="shared" si="6"/>
        <v>281.1299999999901</v>
      </c>
    </row>
    <row r="22" spans="2:37" x14ac:dyDescent="0.3">
      <c r="B22" s="176">
        <v>17</v>
      </c>
      <c r="C22" s="384" t="s">
        <v>60</v>
      </c>
      <c r="D22" s="148"/>
      <c r="E22" s="204">
        <v>11153</v>
      </c>
      <c r="F22" s="204">
        <v>96585.502999999997</v>
      </c>
      <c r="G22" s="148"/>
      <c r="H22" s="207">
        <v>487</v>
      </c>
      <c r="I22" s="204">
        <v>13995.128000000001</v>
      </c>
      <c r="J22" s="207">
        <v>179</v>
      </c>
      <c r="K22" s="204">
        <v>53811.133000000002</v>
      </c>
      <c r="L22" s="207">
        <v>14</v>
      </c>
      <c r="M22" s="204">
        <v>37887.436000000002</v>
      </c>
      <c r="N22" s="142">
        <f t="shared" si="0"/>
        <v>680</v>
      </c>
      <c r="O22" s="142">
        <f t="shared" si="1"/>
        <v>105693.697</v>
      </c>
      <c r="P22" s="148"/>
      <c r="Q22" s="207">
        <v>13</v>
      </c>
      <c r="R22" s="204">
        <v>106655.39</v>
      </c>
      <c r="S22" s="148"/>
      <c r="T22" s="207">
        <v>0</v>
      </c>
      <c r="U22" s="204">
        <v>0</v>
      </c>
      <c r="V22" s="148"/>
      <c r="W22" s="382">
        <f t="shared" si="2"/>
        <v>11846</v>
      </c>
      <c r="X22" s="382">
        <f t="shared" si="3"/>
        <v>308934.59000000003</v>
      </c>
      <c r="Z22" s="59">
        <f t="shared" si="4"/>
        <v>8.6236393072581755E-2</v>
      </c>
      <c r="AA22" s="45"/>
      <c r="AB22" s="364">
        <v>11768</v>
      </c>
      <c r="AC22" s="364">
        <v>307447.815</v>
      </c>
      <c r="AD22" s="157"/>
      <c r="AE22" s="154">
        <f t="shared" si="5"/>
        <v>78</v>
      </c>
      <c r="AF22" s="154">
        <f t="shared" si="6"/>
        <v>1486.7750000000233</v>
      </c>
    </row>
    <row r="23" spans="2:37" x14ac:dyDescent="0.3">
      <c r="B23" s="176">
        <v>18</v>
      </c>
      <c r="C23" s="384" t="s">
        <v>61</v>
      </c>
      <c r="D23" s="148"/>
      <c r="E23" s="204">
        <v>19122</v>
      </c>
      <c r="F23" s="204">
        <v>162336.20499999999</v>
      </c>
      <c r="G23" s="148"/>
      <c r="H23" s="207">
        <v>358</v>
      </c>
      <c r="I23" s="204">
        <v>10285.578</v>
      </c>
      <c r="J23" s="207">
        <v>187</v>
      </c>
      <c r="K23" s="204">
        <v>52183.91</v>
      </c>
      <c r="L23" s="207">
        <v>9</v>
      </c>
      <c r="M23" s="204">
        <v>44523.519999999997</v>
      </c>
      <c r="N23" s="142">
        <f t="shared" si="0"/>
        <v>554</v>
      </c>
      <c r="O23" s="142">
        <f t="shared" si="1"/>
        <v>106993.008</v>
      </c>
      <c r="P23" s="148"/>
      <c r="Q23" s="207">
        <v>2</v>
      </c>
      <c r="R23" s="204">
        <v>20501.25</v>
      </c>
      <c r="S23" s="148"/>
      <c r="T23" s="207">
        <v>0</v>
      </c>
      <c r="U23" s="204">
        <v>0</v>
      </c>
      <c r="V23" s="148"/>
      <c r="W23" s="382">
        <f t="shared" si="2"/>
        <v>19678</v>
      </c>
      <c r="X23" s="382">
        <f t="shared" si="3"/>
        <v>289830.46299999999</v>
      </c>
      <c r="Z23" s="59">
        <f t="shared" si="4"/>
        <v>8.0903642844513984E-2</v>
      </c>
      <c r="AA23" s="45"/>
      <c r="AB23" s="364">
        <v>19560</v>
      </c>
      <c r="AC23" s="364">
        <v>288592.913</v>
      </c>
      <c r="AD23" s="157"/>
      <c r="AE23" s="154">
        <f t="shared" si="5"/>
        <v>118</v>
      </c>
      <c r="AF23" s="154">
        <f t="shared" si="6"/>
        <v>1237.5499999999884</v>
      </c>
    </row>
    <row r="24" spans="2:37" x14ac:dyDescent="0.3">
      <c r="B24" s="176">
        <v>19</v>
      </c>
      <c r="C24" s="384" t="s">
        <v>62</v>
      </c>
      <c r="D24" s="148"/>
      <c r="E24" s="204">
        <v>10725</v>
      </c>
      <c r="F24" s="204">
        <v>95290.02</v>
      </c>
      <c r="G24" s="148"/>
      <c r="H24" s="207">
        <v>355</v>
      </c>
      <c r="I24" s="204">
        <v>9528.6560000000009</v>
      </c>
      <c r="J24" s="207">
        <v>110</v>
      </c>
      <c r="K24" s="204">
        <v>31570.769</v>
      </c>
      <c r="L24" s="207">
        <v>7</v>
      </c>
      <c r="M24" s="204">
        <v>12944.48</v>
      </c>
      <c r="N24" s="142">
        <f t="shared" si="0"/>
        <v>472</v>
      </c>
      <c r="O24" s="142">
        <f t="shared" si="1"/>
        <v>54043.904999999999</v>
      </c>
      <c r="P24" s="148"/>
      <c r="Q24" s="207">
        <v>4</v>
      </c>
      <c r="R24" s="204">
        <v>19549.580000000002</v>
      </c>
      <c r="S24" s="148"/>
      <c r="T24" s="207">
        <v>0</v>
      </c>
      <c r="U24" s="204">
        <v>0</v>
      </c>
      <c r="V24" s="148"/>
      <c r="W24" s="382">
        <f t="shared" si="2"/>
        <v>11201</v>
      </c>
      <c r="X24" s="382">
        <f t="shared" si="3"/>
        <v>168883.505</v>
      </c>
      <c r="Z24" s="59">
        <f t="shared" si="4"/>
        <v>4.7142355670355095E-2</v>
      </c>
      <c r="AA24" s="45"/>
      <c r="AB24" s="364">
        <v>11142</v>
      </c>
      <c r="AC24" s="364">
        <v>168309.33500000002</v>
      </c>
      <c r="AD24" s="157"/>
      <c r="AE24" s="154">
        <f t="shared" si="5"/>
        <v>59</v>
      </c>
      <c r="AF24" s="154">
        <f t="shared" si="6"/>
        <v>574.1699999999837</v>
      </c>
      <c r="AK24" s="398"/>
    </row>
    <row r="25" spans="2:37" ht="17.399999999999999" customHeight="1" x14ac:dyDescent="0.3">
      <c r="B25" s="176">
        <v>20</v>
      </c>
      <c r="C25" s="385" t="s">
        <v>63</v>
      </c>
      <c r="D25" s="148"/>
      <c r="E25" s="204">
        <v>3585</v>
      </c>
      <c r="F25" s="204">
        <v>32361.492999999999</v>
      </c>
      <c r="G25" s="148"/>
      <c r="H25" s="207">
        <v>138</v>
      </c>
      <c r="I25" s="204">
        <v>4364.375</v>
      </c>
      <c r="J25" s="207">
        <v>50</v>
      </c>
      <c r="K25" s="204">
        <v>18302.7</v>
      </c>
      <c r="L25" s="207">
        <v>11</v>
      </c>
      <c r="M25" s="204">
        <v>27679.712</v>
      </c>
      <c r="N25" s="142">
        <f t="shared" si="0"/>
        <v>199</v>
      </c>
      <c r="O25" s="142">
        <f t="shared" si="1"/>
        <v>50346.786999999997</v>
      </c>
      <c r="P25" s="148"/>
      <c r="Q25" s="207">
        <v>9</v>
      </c>
      <c r="R25" s="204">
        <v>39329.129999999997</v>
      </c>
      <c r="S25" s="148"/>
      <c r="T25" s="207">
        <v>0</v>
      </c>
      <c r="U25" s="204">
        <v>0</v>
      </c>
      <c r="V25" s="148"/>
      <c r="W25" s="382">
        <f t="shared" si="2"/>
        <v>3793</v>
      </c>
      <c r="X25" s="382">
        <f t="shared" si="3"/>
        <v>122037.41</v>
      </c>
      <c r="Z25" s="59">
        <f t="shared" si="4"/>
        <v>3.4065677327747013E-2</v>
      </c>
      <c r="AA25" s="45"/>
      <c r="AB25" s="364">
        <v>3772</v>
      </c>
      <c r="AC25" s="364">
        <v>121824.81</v>
      </c>
      <c r="AD25" s="157"/>
      <c r="AE25" s="154">
        <f t="shared" si="5"/>
        <v>21</v>
      </c>
      <c r="AF25" s="154">
        <f t="shared" si="6"/>
        <v>212.60000000000582</v>
      </c>
    </row>
    <row r="26" spans="2:37" x14ac:dyDescent="0.3">
      <c r="B26" s="176">
        <v>21</v>
      </c>
      <c r="C26" s="384" t="s">
        <v>64</v>
      </c>
      <c r="D26" s="148"/>
      <c r="E26" s="204">
        <v>4649</v>
      </c>
      <c r="F26" s="204">
        <v>40126.533000000003</v>
      </c>
      <c r="G26" s="148"/>
      <c r="H26" s="207">
        <v>229</v>
      </c>
      <c r="I26" s="204">
        <v>6436.2460000000001</v>
      </c>
      <c r="J26" s="207">
        <v>31</v>
      </c>
      <c r="K26" s="204">
        <v>9522.2639999999992</v>
      </c>
      <c r="L26" s="207">
        <v>1</v>
      </c>
      <c r="M26" s="204">
        <v>1834.56</v>
      </c>
      <c r="N26" s="142">
        <f t="shared" si="0"/>
        <v>261</v>
      </c>
      <c r="O26" s="142">
        <f t="shared" si="1"/>
        <v>17793.07</v>
      </c>
      <c r="P26" s="148"/>
      <c r="Q26" s="207">
        <v>0</v>
      </c>
      <c r="R26" s="204">
        <v>0</v>
      </c>
      <c r="S26" s="148"/>
      <c r="T26" s="207">
        <v>0</v>
      </c>
      <c r="U26" s="204">
        <v>0</v>
      </c>
      <c r="V26" s="148"/>
      <c r="W26" s="382">
        <f t="shared" si="2"/>
        <v>4910</v>
      </c>
      <c r="X26" s="382">
        <f t="shared" si="3"/>
        <v>57919.603000000003</v>
      </c>
      <c r="Z26" s="59">
        <f t="shared" si="4"/>
        <v>1.6167751403026401E-2</v>
      </c>
      <c r="AA26" s="45"/>
      <c r="AB26" s="364">
        <v>4885</v>
      </c>
      <c r="AC26" s="364">
        <v>57741.082999999999</v>
      </c>
      <c r="AD26" s="157"/>
      <c r="AE26" s="154">
        <f t="shared" si="5"/>
        <v>25</v>
      </c>
      <c r="AF26" s="154">
        <f t="shared" si="6"/>
        <v>178.52000000000407</v>
      </c>
    </row>
    <row r="27" spans="2:37" s="140" customFormat="1" ht="7.2" customHeight="1" x14ac:dyDescent="0.3">
      <c r="B27" s="177"/>
      <c r="C27" s="149"/>
      <c r="D27" s="147"/>
      <c r="E27" s="144"/>
      <c r="F27" s="144"/>
      <c r="G27" s="206"/>
      <c r="H27" s="147"/>
      <c r="I27" s="144"/>
      <c r="J27" s="147"/>
      <c r="K27" s="144"/>
      <c r="L27" s="147"/>
      <c r="M27" s="144"/>
      <c r="N27" s="147"/>
      <c r="O27" s="144"/>
      <c r="P27" s="147"/>
      <c r="Q27" s="147"/>
      <c r="R27" s="144"/>
      <c r="S27" s="147"/>
      <c r="T27" s="147"/>
      <c r="U27" s="144"/>
      <c r="V27" s="147"/>
      <c r="W27" s="143"/>
      <c r="X27" s="143"/>
      <c r="AA27" s="141"/>
      <c r="AB27" s="158"/>
      <c r="AC27" s="155"/>
      <c r="AD27" s="155"/>
      <c r="AE27" s="159"/>
      <c r="AF27" s="159"/>
    </row>
    <row r="28" spans="2:37" s="152" customFormat="1" x14ac:dyDescent="0.3">
      <c r="B28" s="178"/>
      <c r="C28" s="389" t="s">
        <v>67</v>
      </c>
      <c r="D28" s="150"/>
      <c r="E28" s="151">
        <f>SUM(E6:E26)</f>
        <v>133320</v>
      </c>
      <c r="F28" s="151">
        <f>SUM(F6:F26)</f>
        <v>1121213.8730000001</v>
      </c>
      <c r="G28" s="150"/>
      <c r="H28" s="151">
        <f t="shared" ref="H28:O28" si="7">SUM(H6:H26)</f>
        <v>4583</v>
      </c>
      <c r="I28" s="151">
        <f t="shared" si="7"/>
        <v>146807.20599999998</v>
      </c>
      <c r="J28" s="151">
        <f t="shared" si="7"/>
        <v>2598</v>
      </c>
      <c r="K28" s="151">
        <f t="shared" si="7"/>
        <v>841520.36800000002</v>
      </c>
      <c r="L28" s="151">
        <f t="shared" si="7"/>
        <v>296</v>
      </c>
      <c r="M28" s="151">
        <f t="shared" si="7"/>
        <v>726850.62400000007</v>
      </c>
      <c r="N28" s="151">
        <f>SUM(N6:N26)</f>
        <v>7477</v>
      </c>
      <c r="O28" s="151">
        <f t="shared" si="7"/>
        <v>1715178.1980000001</v>
      </c>
      <c r="P28" s="150"/>
      <c r="Q28" s="151">
        <f>SUM(Q6:Q26)</f>
        <v>184</v>
      </c>
      <c r="R28" s="151">
        <f>SUM(R6:R26)</f>
        <v>735994.125</v>
      </c>
      <c r="S28" s="150"/>
      <c r="T28" s="151">
        <f>SUM(T6:T26)</f>
        <v>5</v>
      </c>
      <c r="U28" s="151">
        <f>SUM(U6:U26)</f>
        <v>10029.289999999999</v>
      </c>
      <c r="V28" s="150"/>
      <c r="W28" s="383">
        <f>SUM(W6:W26)</f>
        <v>140986</v>
      </c>
      <c r="X28" s="383">
        <f>SUM(X6:X26)</f>
        <v>3582415.486</v>
      </c>
      <c r="Z28" s="388">
        <f>SUM(Z6:Z26)</f>
        <v>1</v>
      </c>
      <c r="AA28" s="153"/>
      <c r="AB28" s="134">
        <f>SUM(AB6:AB26)</f>
        <v>139720</v>
      </c>
      <c r="AC28" s="134">
        <f>SUM(AC6:AC26)</f>
        <v>3560543.9410000006</v>
      </c>
      <c r="AD28" s="160"/>
      <c r="AE28" s="134">
        <f>SUM(W28-AB28)</f>
        <v>1266</v>
      </c>
      <c r="AF28" s="134">
        <f>SUM(X28-AC28)</f>
        <v>21871.54499999946</v>
      </c>
    </row>
    <row r="29" spans="2:37" ht="16.2" customHeight="1" x14ac:dyDescent="0.3">
      <c r="D29" s="66"/>
      <c r="G29" s="66"/>
      <c r="P29" s="66"/>
      <c r="S29" s="66"/>
      <c r="V29" s="66"/>
      <c r="X29" s="541"/>
    </row>
    <row r="30" spans="2:37" ht="31.2" customHeight="1" x14ac:dyDescent="0.3">
      <c r="C30" s="629" t="s">
        <v>380</v>
      </c>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row>
    <row r="31" spans="2:37" ht="6.6" customHeight="1" x14ac:dyDescent="0.3">
      <c r="C31" s="629"/>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row>
    <row r="32" spans="2:37" x14ac:dyDescent="0.3">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row>
    <row r="33" spans="4:22" x14ac:dyDescent="0.3">
      <c r="D33" s="66"/>
      <c r="G33" s="66"/>
      <c r="P33" s="66"/>
      <c r="S33" s="66"/>
      <c r="V33" s="66"/>
    </row>
    <row r="34" spans="4:22" x14ac:dyDescent="0.3">
      <c r="D34" s="66"/>
      <c r="G34" s="66"/>
      <c r="P34" s="66"/>
      <c r="S34" s="66"/>
      <c r="V34" s="66"/>
    </row>
    <row r="35" spans="4:22" x14ac:dyDescent="0.3">
      <c r="D35" s="66"/>
      <c r="G35" s="66"/>
      <c r="P35" s="66"/>
      <c r="S35" s="66"/>
      <c r="V35" s="66"/>
    </row>
    <row r="36" spans="4:22" ht="6.6" customHeight="1" x14ac:dyDescent="0.3">
      <c r="D36" s="66"/>
      <c r="G36" s="66"/>
      <c r="P36" s="66"/>
      <c r="S36" s="66"/>
      <c r="V36" s="66"/>
    </row>
    <row r="37" spans="4:22" ht="65.400000000000006" customHeight="1" x14ac:dyDescent="0.3">
      <c r="D37" s="66"/>
      <c r="G37" s="66"/>
      <c r="P37" s="66"/>
      <c r="S37" s="66"/>
      <c r="V37" s="66"/>
    </row>
    <row r="38" spans="4:22" ht="13.8" customHeight="1" x14ac:dyDescent="0.3">
      <c r="D38" s="66"/>
      <c r="G38" s="66"/>
      <c r="P38" s="66"/>
      <c r="S38" s="66"/>
      <c r="V38" s="66"/>
    </row>
    <row r="39" spans="4:22" x14ac:dyDescent="0.3">
      <c r="D39" s="66"/>
      <c r="G39" s="66"/>
      <c r="P39" s="66"/>
      <c r="S39" s="66"/>
      <c r="V39" s="66"/>
    </row>
    <row r="40" spans="4:22" x14ac:dyDescent="0.3">
      <c r="D40" s="66"/>
      <c r="G40" s="66"/>
      <c r="P40" s="66"/>
      <c r="S40" s="66"/>
      <c r="V40" s="66"/>
    </row>
    <row r="41" spans="4:22" x14ac:dyDescent="0.3">
      <c r="D41" s="66"/>
      <c r="G41" s="66"/>
      <c r="P41" s="66"/>
      <c r="S41" s="66"/>
      <c r="V41" s="66"/>
    </row>
    <row r="42" spans="4:22" x14ac:dyDescent="0.3">
      <c r="D42" s="66"/>
      <c r="G42" s="66"/>
      <c r="P42" s="66"/>
      <c r="S42" s="66"/>
      <c r="V42" s="66"/>
    </row>
    <row r="43" spans="4:22" x14ac:dyDescent="0.3">
      <c r="D43" s="66"/>
      <c r="G43" s="66"/>
      <c r="P43" s="66"/>
      <c r="S43" s="66"/>
      <c r="V43" s="66"/>
    </row>
    <row r="44" spans="4:22" x14ac:dyDescent="0.3">
      <c r="D44" s="66"/>
      <c r="G44" s="66"/>
      <c r="P44" s="66"/>
      <c r="S44" s="66"/>
      <c r="V44" s="66"/>
    </row>
    <row r="45" spans="4:22" x14ac:dyDescent="0.3">
      <c r="D45" s="66"/>
      <c r="G45" s="66"/>
      <c r="P45" s="66"/>
      <c r="S45" s="66"/>
      <c r="V45" s="66"/>
    </row>
    <row r="46" spans="4:22" x14ac:dyDescent="0.3">
      <c r="D46" s="66"/>
      <c r="G46" s="66"/>
      <c r="P46" s="66"/>
      <c r="S46" s="66"/>
      <c r="V46" s="66"/>
    </row>
    <row r="47" spans="4:22" x14ac:dyDescent="0.3">
      <c r="D47" s="66"/>
      <c r="G47" s="66"/>
      <c r="P47" s="66"/>
      <c r="S47" s="66"/>
      <c r="V47" s="66"/>
    </row>
    <row r="48" spans="4:22" x14ac:dyDescent="0.3">
      <c r="D48" s="66"/>
      <c r="G48" s="66"/>
      <c r="P48" s="66"/>
      <c r="S48" s="66"/>
      <c r="V48" s="66"/>
    </row>
    <row r="49" spans="4:22" x14ac:dyDescent="0.3">
      <c r="D49" s="66"/>
      <c r="G49" s="66"/>
      <c r="P49" s="66"/>
      <c r="S49" s="66"/>
      <c r="V49" s="66"/>
    </row>
    <row r="50" spans="4:22" x14ac:dyDescent="0.3">
      <c r="D50" s="66"/>
      <c r="G50" s="66"/>
      <c r="P50" s="66"/>
      <c r="S50" s="66"/>
      <c r="V50" s="66"/>
    </row>
    <row r="51" spans="4:22" x14ac:dyDescent="0.3">
      <c r="D51" s="66"/>
      <c r="G51" s="66"/>
      <c r="P51" s="66"/>
      <c r="S51" s="66"/>
      <c r="V51" s="66"/>
    </row>
    <row r="52" spans="4:22" x14ac:dyDescent="0.3">
      <c r="D52" s="66"/>
      <c r="G52" s="66"/>
      <c r="P52" s="66"/>
      <c r="S52" s="66"/>
      <c r="V52" s="66"/>
    </row>
    <row r="53" spans="4:22" x14ac:dyDescent="0.3">
      <c r="D53" s="66"/>
      <c r="G53" s="66"/>
      <c r="P53" s="66"/>
      <c r="S53" s="66"/>
      <c r="V53" s="66"/>
    </row>
    <row r="54" spans="4:22" x14ac:dyDescent="0.3">
      <c r="D54" s="66"/>
      <c r="G54" s="66"/>
      <c r="P54" s="66"/>
      <c r="S54" s="66"/>
      <c r="V54" s="66"/>
    </row>
    <row r="55" spans="4:22" x14ac:dyDescent="0.3">
      <c r="D55" s="66"/>
      <c r="G55" s="66"/>
      <c r="P55" s="66"/>
      <c r="S55" s="66"/>
      <c r="V55" s="66"/>
    </row>
    <row r="56" spans="4:22" x14ac:dyDescent="0.3">
      <c r="D56" s="66"/>
      <c r="G56" s="66"/>
      <c r="P56" s="66"/>
      <c r="S56" s="66"/>
      <c r="V56" s="66"/>
    </row>
    <row r="57" spans="4:22" x14ac:dyDescent="0.3">
      <c r="D57" s="66"/>
      <c r="G57" s="66"/>
      <c r="P57" s="66"/>
      <c r="S57" s="66"/>
      <c r="V57" s="66"/>
    </row>
    <row r="58" spans="4:22" x14ac:dyDescent="0.3">
      <c r="D58" s="66"/>
      <c r="G58" s="66"/>
      <c r="P58" s="66"/>
      <c r="S58" s="66"/>
      <c r="V58" s="66"/>
    </row>
    <row r="59" spans="4:22" x14ac:dyDescent="0.3">
      <c r="D59" s="66"/>
      <c r="G59" s="66"/>
      <c r="P59" s="66"/>
      <c r="S59" s="66"/>
      <c r="V59" s="66"/>
    </row>
    <row r="60" spans="4:22" x14ac:dyDescent="0.3">
      <c r="D60" s="66"/>
      <c r="G60" s="66"/>
      <c r="P60" s="66"/>
      <c r="S60" s="66"/>
      <c r="V60" s="66"/>
    </row>
    <row r="61" spans="4:22" x14ac:dyDescent="0.3">
      <c r="D61" s="66"/>
      <c r="G61" s="66"/>
      <c r="P61" s="66"/>
      <c r="S61" s="66"/>
      <c r="V61" s="66"/>
    </row>
    <row r="62" spans="4:22" x14ac:dyDescent="0.3">
      <c r="D62" s="66"/>
      <c r="G62" s="66"/>
      <c r="P62" s="66"/>
      <c r="S62" s="66"/>
      <c r="V62" s="66"/>
    </row>
    <row r="63" spans="4:22" x14ac:dyDescent="0.3">
      <c r="D63" s="66"/>
      <c r="G63" s="66"/>
      <c r="P63" s="66"/>
      <c r="S63" s="66"/>
      <c r="V63" s="66"/>
    </row>
    <row r="64" spans="4:22" x14ac:dyDescent="0.3">
      <c r="D64" s="66"/>
      <c r="G64" s="66"/>
      <c r="P64" s="66"/>
      <c r="S64" s="66"/>
      <c r="V64" s="66"/>
    </row>
    <row r="65" spans="4:22" x14ac:dyDescent="0.3">
      <c r="D65" s="66"/>
      <c r="G65" s="66"/>
      <c r="P65" s="66"/>
      <c r="S65" s="66"/>
      <c r="V65" s="66"/>
    </row>
    <row r="66" spans="4:22" x14ac:dyDescent="0.3">
      <c r="D66" s="66"/>
      <c r="G66" s="66"/>
      <c r="P66" s="66"/>
      <c r="S66" s="66"/>
      <c r="V66" s="66"/>
    </row>
    <row r="67" spans="4:22" x14ac:dyDescent="0.3">
      <c r="D67" s="66"/>
      <c r="G67" s="66"/>
      <c r="P67" s="66"/>
      <c r="S67" s="66"/>
      <c r="V67" s="66"/>
    </row>
    <row r="68" spans="4:22" x14ac:dyDescent="0.3">
      <c r="D68" s="66"/>
      <c r="G68" s="66"/>
      <c r="P68" s="66"/>
      <c r="S68" s="66"/>
      <c r="V68" s="66"/>
    </row>
    <row r="69" spans="4:22" x14ac:dyDescent="0.3">
      <c r="D69" s="66"/>
      <c r="G69" s="66"/>
      <c r="P69" s="66"/>
      <c r="S69" s="66"/>
      <c r="V69" s="66"/>
    </row>
    <row r="70" spans="4:22" x14ac:dyDescent="0.3">
      <c r="D70" s="66"/>
      <c r="G70" s="66"/>
      <c r="P70" s="66"/>
      <c r="S70" s="66"/>
      <c r="V70" s="66"/>
    </row>
    <row r="71" spans="4:22" x14ac:dyDescent="0.3">
      <c r="D71" s="66"/>
      <c r="G71" s="66"/>
      <c r="P71" s="66"/>
      <c r="S71" s="66"/>
      <c r="V71" s="66"/>
    </row>
    <row r="72" spans="4:22" x14ac:dyDescent="0.3">
      <c r="D72" s="66"/>
      <c r="G72" s="66"/>
      <c r="P72" s="66"/>
      <c r="S72" s="66"/>
      <c r="V72" s="66"/>
    </row>
    <row r="73" spans="4:22" x14ac:dyDescent="0.3">
      <c r="D73" s="66"/>
      <c r="G73" s="66"/>
      <c r="P73" s="66"/>
      <c r="S73" s="66"/>
      <c r="V73" s="66"/>
    </row>
    <row r="74" spans="4:22" x14ac:dyDescent="0.3">
      <c r="D74" s="66"/>
      <c r="G74" s="66"/>
      <c r="P74" s="66"/>
      <c r="S74" s="66"/>
      <c r="V74" s="66"/>
    </row>
    <row r="75" spans="4:22" x14ac:dyDescent="0.3">
      <c r="D75" s="66"/>
      <c r="G75" s="66"/>
      <c r="P75" s="66"/>
      <c r="S75" s="66"/>
      <c r="V75" s="66"/>
    </row>
    <row r="76" spans="4:22" x14ac:dyDescent="0.3">
      <c r="D76" s="66"/>
      <c r="G76" s="66"/>
      <c r="P76" s="66"/>
      <c r="S76" s="66"/>
      <c r="V76" s="66"/>
    </row>
    <row r="77" spans="4:22" x14ac:dyDescent="0.3">
      <c r="D77" s="66"/>
      <c r="G77" s="66"/>
      <c r="P77" s="66"/>
      <c r="S77" s="66"/>
      <c r="V77" s="66"/>
    </row>
    <row r="78" spans="4:22" x14ac:dyDescent="0.3">
      <c r="D78" s="66"/>
      <c r="G78" s="66"/>
      <c r="P78" s="66"/>
      <c r="S78" s="66"/>
      <c r="V78" s="66"/>
    </row>
    <row r="79" spans="4:22" x14ac:dyDescent="0.3">
      <c r="D79" s="66"/>
      <c r="G79" s="66"/>
      <c r="P79" s="66"/>
      <c r="S79" s="66"/>
      <c r="V79" s="66"/>
    </row>
    <row r="80" spans="4:22" x14ac:dyDescent="0.3">
      <c r="D80" s="66"/>
      <c r="G80" s="66"/>
      <c r="P80" s="66"/>
      <c r="S80" s="66"/>
      <c r="V80" s="66"/>
    </row>
    <row r="81" spans="4:22" x14ac:dyDescent="0.3">
      <c r="D81" s="66"/>
      <c r="G81" s="66"/>
      <c r="P81" s="66"/>
      <c r="S81" s="66"/>
      <c r="V81" s="66"/>
    </row>
    <row r="82" spans="4:22" x14ac:dyDescent="0.3">
      <c r="D82" s="66"/>
      <c r="G82" s="66"/>
      <c r="P82" s="66"/>
      <c r="S82" s="66"/>
      <c r="V82" s="66"/>
    </row>
    <row r="83" spans="4:22" x14ac:dyDescent="0.3">
      <c r="D83" s="66"/>
      <c r="G83" s="66"/>
      <c r="P83" s="66"/>
      <c r="S83" s="66"/>
      <c r="V83" s="66"/>
    </row>
  </sheetData>
  <mergeCells count="13">
    <mergeCell ref="C2:AB2"/>
    <mergeCell ref="C1:AB1"/>
    <mergeCell ref="C30:AF32"/>
    <mergeCell ref="W4:X4"/>
    <mergeCell ref="AB4:AC4"/>
    <mergeCell ref="AE4:AF4"/>
    <mergeCell ref="L4:M4"/>
    <mergeCell ref="N4:O4"/>
    <mergeCell ref="E4:F4"/>
    <mergeCell ref="Q4:R4"/>
    <mergeCell ref="H4:I4"/>
    <mergeCell ref="J4:K4"/>
    <mergeCell ref="T4:U4"/>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6C2C89-CD49-44C9-B3E6-49C9A9CBF71C}">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bed5f5f-57df-4378-aeb2-ffb628aea86f"/>
    <ds:schemaRef ds:uri="ab5b6c4f-5201-4d55-98c6-21c366652d49"/>
    <ds:schemaRef ds:uri="http://www.w3.org/XML/1998/namespace"/>
    <ds:schemaRef ds:uri="http://purl.org/dc/dcmitype/"/>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2021-04-09T13:31:06Z</cp:lastPrinted>
  <dcterms:created xsi:type="dcterms:W3CDTF">2009-08-03T14:10:19Z</dcterms:created>
  <dcterms:modified xsi:type="dcterms:W3CDTF">2021-05-17T13:29:29Z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